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280" activeTab="1"/>
  </bookViews>
  <sheets>
    <sheet name="記入例" sheetId="1" r:id="rId1"/>
    <sheet name="高校教育課" sheetId="2" r:id="rId2"/>
    <sheet name="会計課" sheetId="3" r:id="rId3"/>
  </sheets>
  <definedNames>
    <definedName name="_xlnm.Print_Area" localSheetId="0">記入例!$A$1:X45</definedName>
    <definedName name="_xlnm.Print_Area" localSheetId="1">高校教育課!$A$1:X45</definedName>
    <definedName name="_xlnm.Print_Area" localSheetId="2">会計課!$A$1:X45</definedName>
  </definedNames>
  <calcPr calcId="144525"/>
</workbook>
</file>

<file path=xl/sharedStrings.xml><?xml version="1.0" encoding="utf-8"?>
<sst xmlns="http://schemas.openxmlformats.org/spreadsheetml/2006/main" count="85">
  <si>
    <r>
      <rPr>
        <sz val="10.5"/>
        <color indexed="8"/>
        <rFont val="ＭＳ ゴシック"/>
        <family val="3"/>
        <charset val="128"/>
      </rPr>
      <t>第13号様式</t>
    </r>
    <r>
      <rPr>
        <sz val="10.5"/>
        <color indexed="8"/>
        <rFont val="ＭＳ 明朝"/>
        <family val="1"/>
        <charset val="128"/>
      </rPr>
      <t>（第31条関係）</t>
    </r>
  </si>
  <si>
    <t>事故報告書</t>
  </si>
  <si>
    <t>発番号</t>
  </si>
  <si>
    <t>→</t>
  </si>
  <si>
    <t>記入例</t>
  </si>
  <si>
    <t>第</t>
  </si>
  <si>
    <t>号</t>
  </si>
  <si>
    <t>日付</t>
  </si>
  <si>
    <t>令和</t>
  </si>
  <si>
    <t>年</t>
  </si>
  <si>
    <t>月</t>
  </si>
  <si>
    <t>日</t>
  </si>
  <si>
    <t>　高校教育課長　殿</t>
  </si>
  <si>
    <t>学校長名</t>
  </si>
  <si>
    <t>記入例高等学校</t>
  </si>
  <si>
    <t>印</t>
  </si>
  <si>
    <t>校長　田中　太郎</t>
  </si>
  <si>
    <t>　　下記のとおり事故報告書の提出があったので，鹿児島県会計規則第31条第２項の規定に基づき，</t>
  </si>
  <si>
    <t>　意見を付して送付します。</t>
  </si>
  <si>
    <t>記</t>
  </si>
  <si>
    <t>所属</t>
  </si>
  <si>
    <t>学校名</t>
  </si>
  <si>
    <t>亡失又は損傷者の職・氏名</t>
  </si>
  <si>
    <t>破損者</t>
  </si>
  <si>
    <t>１年１組　山田　次郎</t>
  </si>
  <si>
    <t>亡失又は損傷の日時，場所及び原因</t>
  </si>
  <si>
    <t>日時：</t>
  </si>
  <si>
    <t>午前</t>
  </si>
  <si>
    <t>時</t>
  </si>
  <si>
    <t>分頃</t>
  </si>
  <si>
    <t>場所：</t>
  </si>
  <si>
    <t>場所</t>
  </si>
  <si>
    <t>１年１組</t>
  </si>
  <si>
    <t>原因：</t>
  </si>
  <si>
    <t>原因</t>
  </si>
  <si>
    <t>授業中に不注意により落として割れた。</t>
  </si>
  <si>
    <t>亡失又は損傷の現金額，物品の品名及び数量又は証券の種類，額面金額及び記号</t>
  </si>
  <si>
    <t>品名：</t>
  </si>
  <si>
    <t>高校教育課配備（借受物品）</t>
  </si>
  <si>
    <t>品名</t>
  </si>
  <si>
    <t>学習者用</t>
  </si>
  <si>
    <t>タブレット端末</t>
  </si>
  <si>
    <t>Microsoft Surface Go2</t>
  </si>
  <si>
    <t>機器番号</t>
  </si>
  <si>
    <t>管理番号</t>
  </si>
  <si>
    <t>数量：</t>
  </si>
  <si>
    <t>数量</t>
  </si>
  <si>
    <t>台</t>
  </si>
  <si>
    <t>事故発生後の措置</t>
  </si>
  <si>
    <t>事後措置</t>
  </si>
  <si>
    <t>速やかに管理職に報告し，修理依頼を行った。</t>
  </si>
  <si>
    <t>平素における保管の状況</t>
  </si>
  <si>
    <t>平素保管</t>
  </si>
  <si>
    <t>日頃は充電保管庫にて適正に関している。</t>
  </si>
  <si>
    <t>その他</t>
  </si>
  <si>
    <t>取　得　額　 ：</t>
  </si>
  <si>
    <t>借受物品につき不明</t>
  </si>
  <si>
    <t>損害見積額　 ：</t>
  </si>
  <si>
    <t>修理見積額</t>
  </si>
  <si>
    <t>見積確定</t>
  </si>
  <si>
    <t>修理費負担　 ：</t>
  </si>
  <si>
    <t>修理費負担</t>
  </si>
  <si>
    <t>県費負担</t>
  </si>
  <si>
    <t>修繕完了見込 ：</t>
  </si>
  <si>
    <t>見込年月日</t>
  </si>
  <si>
    <t>（所属長意見欄）</t>
  </si>
  <si>
    <t>所属長意見欄 →</t>
  </si>
  <si>
    <t>使用方法及び保管方法についての指導を徹底する。</t>
  </si>
  <si>
    <t>１　この報告書は，現金，有価証券，物品，帳簿等を亡失又は損傷したときに使用するものとする。</t>
  </si>
  <si>
    <t>２　「その他」の欄には，物品の取得額，損害見積額，修繕完了見込年月日等を記載するものとする。</t>
  </si>
  <si>
    <t>３　この報告書は，会計管理者は知事へ，その他の職員は，所属長及び関係出納員を経て会計管理者</t>
  </si>
  <si>
    <t>　　（会計課長。ただし，知事部局の公用車に係る交通事故については，管財課長。）と知事（県の</t>
  </si>
  <si>
    <t>　　損害賠償及び県の損害賠償の請求等に関する事務取扱要綱第３条に規定する主務課長）へ報告す</t>
  </si>
  <si>
    <t>　　るものとする。</t>
  </si>
  <si>
    <t>校長　鹿児島　太郎</t>
  </si>
  <si>
    <t>１年１組　薩摩　花子</t>
  </si>
  <si>
    <t>１年１組教室</t>
  </si>
  <si>
    <t>数学の授業で机上にて使用中，不注意による落下のため</t>
  </si>
  <si>
    <t>154</t>
  </si>
  <si>
    <t>速やかにＩＣＴ担当者及び管理職へ報告後，修理依頼を行った。</t>
  </si>
  <si>
    <t>充電保管庫にて保管</t>
  </si>
  <si>
    <t>見積依頼中</t>
  </si>
  <si>
    <t>生徒加入保険</t>
  </si>
  <si>
    <t>使用方法及び保管方法についての指導を再度徹底する。</t>
  </si>
  <si>
    <t>　会計課長　殿</t>
  </si>
</sst>
</file>

<file path=xl/styles.xml><?xml version="1.0" encoding="utf-8"?>
<styleSheet xmlns="http://schemas.openxmlformats.org/spreadsheetml/2006/main">
  <numFmts count="7"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  <numFmt numFmtId="43" formatCode="_ * #,##0.00_ ;_ * \-#,##0.00_ ;_ * &quot;-&quot;??_ ;_ @_ "/>
    <numFmt numFmtId="179" formatCode="##,###&quot;円&quot;"/>
    <numFmt numFmtId="180" formatCode="#\ &quot;殿&quot;"/>
    <numFmt numFmtId="181" formatCode="&quot;令&quot;&quot;和&quot;##&quot;年&quot;"/>
  </numFmts>
  <fonts count="13">
    <font>
      <sz val="12"/>
      <name val="ＭＳ Ｐゴシック"/>
      <charset val="134"/>
    </font>
    <font>
      <sz val="11"/>
      <color indexed="8"/>
      <name val="ＭＳ 明朝"/>
      <family val="2"/>
      <charset val="128"/>
    </font>
    <font>
      <sz val="10.5"/>
      <color indexed="8"/>
      <name val="ＭＳ 明朝"/>
      <family val="1"/>
      <charset val="128"/>
    </font>
    <font>
      <sz val="10.5"/>
      <color indexed="8"/>
      <name val="ＭＳ 明朝"/>
      <family val="3"/>
      <charset val="128"/>
    </font>
    <font>
      <b/>
      <sz val="10.5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b/>
      <u/>
      <sz val="10.5"/>
      <color indexed="10"/>
      <name val="ＭＳ 明朝"/>
      <family val="1"/>
      <charset val="128"/>
    </font>
    <font>
      <sz val="10.5"/>
      <color indexed="9"/>
      <name val="ＭＳ 明朝"/>
      <family val="1"/>
      <charset val="128"/>
    </font>
    <font>
      <b/>
      <sz val="10.5"/>
      <color indexed="9"/>
      <name val="ＭＳ 明朝"/>
      <family val="1"/>
      <charset val="128"/>
    </font>
    <font>
      <b/>
      <sz val="10.5"/>
      <color indexed="10"/>
      <name val="ＭＳ 明朝"/>
      <family val="1"/>
      <charset val="128"/>
    </font>
    <font>
      <sz val="10.5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1">
      <alignment vertical="center"/>
    </xf>
    <xf numFmtId="177" fontId="0" fillId="0" borderId="0" applyFont="0" applyFill="0" applyBorder="0" applyAlignment="0" applyProtection="0">
      <alignment vertical="center"/>
    </xf>
  </cellStyleXfs>
  <cellXfs count="105">
    <xf numFmtId="0" fontId="1" fillId="0" borderId="1" xfId="5">
      <alignment vertical="center"/>
    </xf>
    <xf numFmtId="0" fontId="2" fillId="2" borderId="1" xfId="5" applyFont="1" applyFill="1" applyProtection="1">
      <alignment vertical="center"/>
    </xf>
    <xf numFmtId="0" fontId="3" fillId="2" borderId="1" xfId="5" applyFont="1" applyFill="1" applyProtection="1">
      <alignment vertical="center"/>
    </xf>
    <xf numFmtId="0" fontId="4" fillId="2" borderId="1" xfId="5" applyFont="1" applyFill="1" applyProtection="1">
      <alignment vertical="center"/>
    </xf>
    <xf numFmtId="0" fontId="5" fillId="2" borderId="1" xfId="5" applyFont="1" applyFill="1" applyAlignment="1" applyProtection="1">
      <alignment horizontal="distributed" vertical="center" indent="8"/>
    </xf>
    <xf numFmtId="31" fontId="5" fillId="2" borderId="1" xfId="5" applyNumberFormat="1" applyFont="1" applyFill="1" applyProtection="1">
      <alignment vertical="center"/>
    </xf>
    <xf numFmtId="0" fontId="5" fillId="2" borderId="1" xfId="5" applyFont="1" applyFill="1" applyProtection="1">
      <alignment vertical="center"/>
    </xf>
    <xf numFmtId="180" fontId="5" fillId="2" borderId="1" xfId="5" applyNumberFormat="1" applyFont="1" applyFill="1" applyAlignment="1" applyProtection="1">
      <alignment horizontal="left" vertical="center" indent="1"/>
    </xf>
    <xf numFmtId="0" fontId="5" fillId="2" borderId="1" xfId="5" applyNumberFormat="1" applyFont="1" applyFill="1" applyAlignment="1" applyProtection="1">
      <alignment vertical="center"/>
    </xf>
    <xf numFmtId="0" fontId="5" fillId="2" borderId="1" xfId="5" applyFont="1" applyFill="1" applyAlignment="1" applyProtection="1">
      <alignment horizontal="left" vertical="center"/>
    </xf>
    <xf numFmtId="0" fontId="5" fillId="2" borderId="1" xfId="5" applyFont="1" applyFill="1" applyAlignment="1" applyProtection="1">
      <alignment horizontal="center" vertical="center"/>
    </xf>
    <xf numFmtId="0" fontId="5" fillId="2" borderId="1" xfId="5" applyFont="1" applyFill="1" applyBorder="1" applyAlignment="1" applyProtection="1">
      <alignment horizontal="left" vertical="center" indent="1"/>
    </xf>
    <xf numFmtId="0" fontId="5" fillId="2" borderId="1" xfId="5" applyFont="1" applyFill="1" applyBorder="1" applyProtection="1">
      <alignment vertical="center"/>
    </xf>
    <xf numFmtId="0" fontId="5" fillId="2" borderId="1" xfId="5" applyFont="1" applyFill="1" applyBorder="1" applyAlignment="1" applyProtection="1">
      <alignment vertical="center"/>
    </xf>
    <xf numFmtId="0" fontId="5" fillId="2" borderId="1" xfId="5" applyFont="1" applyFill="1" applyBorder="1" applyAlignment="1" applyProtection="1">
      <alignment horizontal="distributed" vertical="center"/>
    </xf>
    <xf numFmtId="0" fontId="5" fillId="2" borderId="1" xfId="5" applyFont="1" applyFill="1" applyBorder="1" applyAlignment="1" applyProtection="1">
      <alignment horizontal="distributed" vertical="center" wrapText="1"/>
    </xf>
    <xf numFmtId="0" fontId="5" fillId="2" borderId="1" xfId="5" applyFont="1" applyFill="1" applyAlignment="1" applyProtection="1">
      <alignment horizontal="left" vertical="center" indent="1"/>
    </xf>
    <xf numFmtId="0" fontId="5" fillId="2" borderId="1" xfId="5" applyFont="1" applyFill="1" applyAlignment="1" applyProtection="1">
      <alignment horizontal="right" vertical="center"/>
    </xf>
    <xf numFmtId="0" fontId="5" fillId="2" borderId="1" xfId="5" applyFont="1" applyFill="1" applyBorder="1" applyAlignment="1" applyProtection="1">
      <alignment horizontal="left" vertical="top"/>
    </xf>
    <xf numFmtId="0" fontId="6" fillId="2" borderId="1" xfId="5" applyFont="1" applyFill="1" applyProtection="1">
      <alignment vertical="center"/>
    </xf>
    <xf numFmtId="0" fontId="5" fillId="2" borderId="1" xfId="5" applyFont="1" applyFill="1" applyAlignment="1" applyProtection="1">
      <alignment vertical="top"/>
    </xf>
    <xf numFmtId="0" fontId="7" fillId="2" borderId="1" xfId="5" applyFont="1" applyFill="1" applyAlignment="1" applyProtection="1">
      <alignment vertical="center"/>
    </xf>
    <xf numFmtId="0" fontId="5" fillId="2" borderId="1" xfId="5" applyFont="1" applyFill="1" applyBorder="1" applyAlignment="1" applyProtection="1">
      <alignment horizontal="left" vertical="center"/>
    </xf>
    <xf numFmtId="0" fontId="5" fillId="2" borderId="1" xfId="5" applyFont="1" applyFill="1" applyBorder="1" applyAlignment="1" applyProtection="1">
      <alignment vertical="top"/>
    </xf>
    <xf numFmtId="0" fontId="2" fillId="2" borderId="1" xfId="5" applyFont="1" applyFill="1" applyBorder="1" applyProtection="1">
      <alignment vertical="center"/>
    </xf>
    <xf numFmtId="179" fontId="5" fillId="2" borderId="1" xfId="5" applyNumberFormat="1" applyFont="1" applyFill="1" applyBorder="1" applyAlignment="1" applyProtection="1">
      <alignment horizontal="left" vertical="center"/>
    </xf>
    <xf numFmtId="0" fontId="5" fillId="2" borderId="1" xfId="5" applyFont="1" applyFill="1" applyAlignment="1" applyProtection="1">
      <alignment horizontal="distributed" vertical="center"/>
    </xf>
    <xf numFmtId="181" fontId="5" fillId="2" borderId="1" xfId="5" applyNumberFormat="1" applyFont="1" applyFill="1" applyAlignment="1" applyProtection="1">
      <alignment horizontal="distributed" vertical="center"/>
    </xf>
    <xf numFmtId="0" fontId="5" fillId="2" borderId="1" xfId="5" applyFont="1" applyFill="1" applyAlignment="1" applyProtection="1">
      <alignment horizontal="right" vertical="center" indent="1"/>
    </xf>
    <xf numFmtId="3" fontId="5" fillId="2" borderId="1" xfId="5" applyNumberFormat="1" applyFont="1" applyFill="1" applyBorder="1" applyProtection="1">
      <alignment vertical="center"/>
    </xf>
    <xf numFmtId="0" fontId="2" fillId="2" borderId="1" xfId="5" applyFont="1" applyFill="1" applyAlignment="1" applyProtection="1">
      <alignment horizontal="center" vertical="center"/>
    </xf>
    <xf numFmtId="0" fontId="2" fillId="3" borderId="2" xfId="5" applyFont="1" applyFill="1" applyBorder="1" applyAlignment="1" applyProtection="1">
      <alignment horizontal="left" vertical="center"/>
      <protection locked="0"/>
    </xf>
    <xf numFmtId="0" fontId="2" fillId="3" borderId="3" xfId="5" applyFont="1" applyFill="1" applyBorder="1" applyAlignment="1" applyProtection="1">
      <alignment horizontal="left" vertical="center"/>
      <protection locked="0"/>
    </xf>
    <xf numFmtId="0" fontId="2" fillId="3" borderId="4" xfId="5" applyNumberFormat="1" applyFont="1" applyFill="1" applyBorder="1" applyAlignment="1" applyProtection="1">
      <alignment horizontal="center" vertical="center"/>
      <protection locked="0"/>
    </xf>
    <xf numFmtId="0" fontId="2" fillId="3" borderId="5" xfId="5" applyFont="1" applyFill="1" applyBorder="1" applyAlignment="1" applyProtection="1">
      <alignment horizontal="left" vertical="center"/>
      <protection locked="0"/>
    </xf>
    <xf numFmtId="0" fontId="8" fillId="2" borderId="1" xfId="5" applyFont="1" applyFill="1" applyProtection="1">
      <alignment vertical="center"/>
    </xf>
    <xf numFmtId="0" fontId="2" fillId="3" borderId="6" xfId="5" applyNumberFormat="1" applyFont="1" applyFill="1" applyBorder="1" applyAlignment="1" applyProtection="1">
      <alignment horizontal="center" vertical="center"/>
      <protection locked="0"/>
    </xf>
    <xf numFmtId="0" fontId="2" fillId="3" borderId="2" xfId="5" applyFont="1" applyFill="1" applyBorder="1" applyAlignment="1" applyProtection="1">
      <alignment vertical="center"/>
      <protection locked="0"/>
    </xf>
    <xf numFmtId="0" fontId="2" fillId="3" borderId="5" xfId="5" applyFont="1" applyFill="1" applyBorder="1" applyAlignment="1" applyProtection="1">
      <alignment vertical="center"/>
      <protection locked="0"/>
    </xf>
    <xf numFmtId="0" fontId="2" fillId="3" borderId="7" xfId="5" applyFont="1" applyFill="1" applyBorder="1" applyAlignment="1" applyProtection="1">
      <alignment horizontal="left" vertical="top"/>
      <protection locked="0"/>
    </xf>
    <xf numFmtId="0" fontId="2" fillId="3" borderId="8" xfId="5" applyFont="1" applyFill="1" applyBorder="1" applyAlignment="1" applyProtection="1">
      <alignment horizontal="left" vertical="top"/>
      <protection locked="0"/>
    </xf>
    <xf numFmtId="0" fontId="2" fillId="3" borderId="9" xfId="5" applyFont="1" applyFill="1" applyBorder="1" applyAlignment="1" applyProtection="1">
      <alignment horizontal="left" vertical="top"/>
      <protection locked="0"/>
    </xf>
    <xf numFmtId="0" fontId="2" fillId="3" borderId="1" xfId="5" applyFont="1" applyFill="1" applyBorder="1" applyAlignment="1" applyProtection="1">
      <alignment horizontal="left" vertical="top"/>
      <protection locked="0"/>
    </xf>
    <xf numFmtId="0" fontId="2" fillId="3" borderId="10" xfId="5" applyFont="1" applyFill="1" applyBorder="1" applyAlignment="1" applyProtection="1">
      <alignment horizontal="left" vertical="top"/>
      <protection locked="0"/>
    </xf>
    <xf numFmtId="0" fontId="2" fillId="3" borderId="11" xfId="5" applyFont="1" applyFill="1" applyBorder="1" applyAlignment="1" applyProtection="1">
      <alignment horizontal="left" vertical="top"/>
      <protection locked="0"/>
    </xf>
    <xf numFmtId="0" fontId="2" fillId="2" borderId="1" xfId="5" applyFont="1" applyFill="1" applyBorder="1" applyAlignment="1" applyProtection="1">
      <alignment horizontal="center" vertical="center"/>
    </xf>
    <xf numFmtId="0" fontId="2" fillId="2" borderId="1" xfId="5" applyFont="1" applyFill="1" applyBorder="1" applyAlignment="1" applyProtection="1">
      <alignment horizontal="left" vertical="top"/>
    </xf>
    <xf numFmtId="0" fontId="2" fillId="2" borderId="1" xfId="5" applyFont="1" applyFill="1" applyAlignment="1" applyProtection="1">
      <alignment horizontal="left" vertical="center"/>
    </xf>
    <xf numFmtId="0" fontId="2" fillId="3" borderId="2" xfId="5" applyFont="1" applyFill="1" applyBorder="1" applyAlignment="1" applyProtection="1">
      <alignment horizontal="left" vertical="top"/>
      <protection locked="0"/>
    </xf>
    <xf numFmtId="0" fontId="2" fillId="3" borderId="5" xfId="5" applyFont="1" applyFill="1" applyBorder="1" applyAlignment="1" applyProtection="1">
      <alignment horizontal="left" vertical="top"/>
      <protection locked="0"/>
    </xf>
    <xf numFmtId="0" fontId="2" fillId="3" borderId="2" xfId="5" applyFont="1" applyFill="1" applyBorder="1" applyAlignment="1" applyProtection="1">
      <alignment horizontal="left" vertical="center" shrinkToFit="1"/>
      <protection locked="0"/>
    </xf>
    <xf numFmtId="0" fontId="2" fillId="3" borderId="5" xfId="5" applyFont="1" applyFill="1" applyBorder="1" applyAlignment="1" applyProtection="1">
      <alignment horizontal="left" vertical="center" shrinkToFit="1"/>
      <protection locked="0"/>
    </xf>
    <xf numFmtId="0" fontId="2" fillId="3" borderId="3" xfId="5" applyFont="1" applyFill="1" applyBorder="1" applyAlignment="1" applyProtection="1">
      <alignment horizontal="left" vertical="center" shrinkToFit="1"/>
      <protection locked="0"/>
    </xf>
    <xf numFmtId="0" fontId="9" fillId="2" borderId="1" xfId="5" applyFont="1" applyFill="1" applyAlignment="1" applyProtection="1">
      <alignment horizontal="center" vertical="center"/>
    </xf>
    <xf numFmtId="0" fontId="9" fillId="2" borderId="1" xfId="5" applyFont="1" applyFill="1" applyProtection="1">
      <alignment vertical="center"/>
    </xf>
    <xf numFmtId="0" fontId="2" fillId="3" borderId="4" xfId="5" applyFont="1" applyFill="1" applyBorder="1" applyProtection="1">
      <alignment vertical="center"/>
      <protection locked="0"/>
    </xf>
    <xf numFmtId="0" fontId="10" fillId="2" borderId="1" xfId="5" applyFont="1" applyFill="1" applyProtection="1">
      <alignment vertical="center"/>
    </xf>
    <xf numFmtId="181" fontId="9" fillId="2" borderId="1" xfId="5" applyNumberFormat="1" applyFont="1" applyFill="1" applyAlignment="1" applyProtection="1">
      <alignment horizontal="center" vertical="center"/>
    </xf>
    <xf numFmtId="0" fontId="9" fillId="2" borderId="1" xfId="5" applyNumberFormat="1" applyFont="1" applyFill="1" applyAlignment="1" applyProtection="1">
      <alignment horizontal="center" vertical="center"/>
    </xf>
    <xf numFmtId="0" fontId="11" fillId="2" borderId="1" xfId="5" applyFont="1" applyFill="1" applyProtection="1">
      <alignment vertical="center"/>
    </xf>
    <xf numFmtId="0" fontId="2" fillId="3" borderId="6" xfId="5" applyFont="1" applyFill="1" applyBorder="1" applyAlignment="1" applyProtection="1">
      <alignment horizontal="center" vertical="center"/>
      <protection locked="0"/>
    </xf>
    <xf numFmtId="0" fontId="2" fillId="3" borderId="3" xfId="5" applyFont="1" applyFill="1" applyBorder="1" applyAlignment="1" applyProtection="1">
      <alignment vertical="center"/>
      <protection locked="0"/>
    </xf>
    <xf numFmtId="0" fontId="2" fillId="3" borderId="12" xfId="5" applyFont="1" applyFill="1" applyBorder="1" applyAlignment="1" applyProtection="1">
      <alignment horizontal="left" vertical="top"/>
      <protection locked="0"/>
    </xf>
    <xf numFmtId="0" fontId="2" fillId="3" borderId="13" xfId="5" applyFont="1" applyFill="1" applyBorder="1" applyAlignment="1" applyProtection="1">
      <alignment horizontal="left" vertical="top"/>
      <protection locked="0"/>
    </xf>
    <xf numFmtId="0" fontId="2" fillId="3" borderId="14" xfId="5" applyFont="1" applyFill="1" applyBorder="1" applyAlignment="1" applyProtection="1">
      <alignment horizontal="left" vertical="top"/>
      <protection locked="0"/>
    </xf>
    <xf numFmtId="49" fontId="2" fillId="3" borderId="2" xfId="5" applyNumberFormat="1" applyFont="1" applyFill="1" applyBorder="1" applyAlignment="1" applyProtection="1">
      <alignment horizontal="left" vertical="center"/>
      <protection locked="0"/>
    </xf>
    <xf numFmtId="49" fontId="2" fillId="3" borderId="3" xfId="5" applyNumberFormat="1" applyFont="1" applyFill="1" applyBorder="1" applyAlignment="1" applyProtection="1">
      <alignment horizontal="left" vertical="center"/>
      <protection locked="0"/>
    </xf>
    <xf numFmtId="0" fontId="2" fillId="3" borderId="3" xfId="5" applyFont="1" applyFill="1" applyBorder="1" applyAlignment="1" applyProtection="1">
      <alignment horizontal="left" vertical="top"/>
      <protection locked="0"/>
    </xf>
    <xf numFmtId="179" fontId="2" fillId="3" borderId="2" xfId="5" applyNumberFormat="1" applyFont="1" applyFill="1" applyBorder="1" applyAlignment="1" applyProtection="1">
      <alignment horizontal="right" vertical="center"/>
      <protection locked="0"/>
    </xf>
    <xf numFmtId="179" fontId="2" fillId="3" borderId="3" xfId="5" applyNumberFormat="1" applyFont="1" applyFill="1" applyBorder="1" applyAlignment="1" applyProtection="1">
      <alignment horizontal="right" vertical="center"/>
      <protection locked="0"/>
    </xf>
    <xf numFmtId="0" fontId="2" fillId="2" borderId="2" xfId="5" applyFont="1" applyFill="1" applyBorder="1" applyProtection="1">
      <alignment vertical="center"/>
    </xf>
    <xf numFmtId="0" fontId="2" fillId="2" borderId="3" xfId="5" applyFont="1" applyFill="1" applyBorder="1" applyAlignment="1" applyProtection="1">
      <alignment horizontal="right" vertical="center"/>
    </xf>
    <xf numFmtId="0" fontId="2" fillId="2" borderId="8" xfId="5" applyNumberFormat="1" applyFont="1" applyFill="1" applyBorder="1" applyAlignment="1" applyProtection="1">
      <alignment horizontal="center" vertical="center"/>
    </xf>
    <xf numFmtId="0" fontId="2" fillId="2" borderId="1" xfId="5" applyFont="1" applyFill="1" applyBorder="1" applyAlignment="1" applyProtection="1">
      <alignment horizontal="left" vertical="center"/>
    </xf>
    <xf numFmtId="181" fontId="9" fillId="2" borderId="1" xfId="5" applyNumberFormat="1" applyFont="1" applyFill="1" applyProtection="1">
      <alignment vertical="center"/>
    </xf>
    <xf numFmtId="0" fontId="9" fillId="2" borderId="1" xfId="5" applyFont="1" applyFill="1" applyBorder="1" applyProtection="1">
      <alignment vertical="center"/>
    </xf>
    <xf numFmtId="0" fontId="2" fillId="3" borderId="2" xfId="5" applyFont="1" applyFill="1" applyBorder="1" applyAlignment="1" applyProtection="1">
      <alignment horizontal="left" vertical="center"/>
    </xf>
    <xf numFmtId="0" fontId="2" fillId="3" borderId="3" xfId="5" applyFont="1" applyFill="1" applyBorder="1" applyAlignment="1" applyProtection="1">
      <alignment horizontal="left" vertical="center"/>
    </xf>
    <xf numFmtId="0" fontId="2" fillId="3" borderId="4" xfId="5" applyNumberFormat="1" applyFont="1" applyFill="1" applyBorder="1" applyAlignment="1" applyProtection="1">
      <alignment horizontal="center" vertical="center"/>
    </xf>
    <xf numFmtId="0" fontId="2" fillId="3" borderId="5" xfId="5" applyFont="1" applyFill="1" applyBorder="1" applyAlignment="1" applyProtection="1">
      <alignment horizontal="left" vertical="center"/>
    </xf>
    <xf numFmtId="0" fontId="2" fillId="3" borderId="6" xfId="5" applyNumberFormat="1" applyFont="1" applyFill="1" applyBorder="1" applyAlignment="1" applyProtection="1">
      <alignment horizontal="center" vertical="center"/>
    </xf>
    <xf numFmtId="0" fontId="2" fillId="3" borderId="2" xfId="5" applyFont="1" applyFill="1" applyBorder="1" applyAlignment="1" applyProtection="1">
      <alignment vertical="center"/>
    </xf>
    <xf numFmtId="0" fontId="2" fillId="3" borderId="5" xfId="5" applyFont="1" applyFill="1" applyBorder="1" applyAlignment="1" applyProtection="1">
      <alignment vertical="center"/>
    </xf>
    <xf numFmtId="0" fontId="2" fillId="3" borderId="7" xfId="5" applyFont="1" applyFill="1" applyBorder="1" applyAlignment="1" applyProtection="1">
      <alignment horizontal="left" vertical="top"/>
    </xf>
    <xf numFmtId="0" fontId="2" fillId="3" borderId="8" xfId="5" applyFont="1" applyFill="1" applyBorder="1" applyAlignment="1" applyProtection="1">
      <alignment horizontal="left" vertical="top"/>
    </xf>
    <xf numFmtId="0" fontId="2" fillId="3" borderId="9" xfId="5" applyFont="1" applyFill="1" applyBorder="1" applyAlignment="1" applyProtection="1">
      <alignment horizontal="left" vertical="top"/>
    </xf>
    <xf numFmtId="0" fontId="2" fillId="3" borderId="1" xfId="5" applyFont="1" applyFill="1" applyBorder="1" applyAlignment="1" applyProtection="1">
      <alignment horizontal="left" vertical="top"/>
    </xf>
    <xf numFmtId="0" fontId="2" fillId="3" borderId="10" xfId="5" applyFont="1" applyFill="1" applyBorder="1" applyAlignment="1" applyProtection="1">
      <alignment horizontal="left" vertical="top"/>
    </xf>
    <xf numFmtId="0" fontId="2" fillId="3" borderId="11" xfId="5" applyFont="1" applyFill="1" applyBorder="1" applyAlignment="1" applyProtection="1">
      <alignment horizontal="left" vertical="top"/>
    </xf>
    <xf numFmtId="0" fontId="2" fillId="3" borderId="2" xfId="5" applyFont="1" applyFill="1" applyBorder="1" applyAlignment="1" applyProtection="1">
      <alignment horizontal="left" vertical="top"/>
    </xf>
    <xf numFmtId="0" fontId="2" fillId="3" borderId="5" xfId="5" applyFont="1" applyFill="1" applyBorder="1" applyAlignment="1" applyProtection="1">
      <alignment horizontal="left" vertical="top"/>
    </xf>
    <xf numFmtId="0" fontId="2" fillId="3" borderId="2" xfId="5" applyFont="1" applyFill="1" applyBorder="1" applyAlignment="1" applyProtection="1">
      <alignment horizontal="left" vertical="center" shrinkToFit="1"/>
    </xf>
    <xf numFmtId="0" fontId="2" fillId="3" borderId="5" xfId="5" applyFont="1" applyFill="1" applyBorder="1" applyAlignment="1" applyProtection="1">
      <alignment horizontal="left" vertical="center" shrinkToFit="1"/>
    </xf>
    <xf numFmtId="0" fontId="2" fillId="3" borderId="3" xfId="5" applyFont="1" applyFill="1" applyBorder="1" applyAlignment="1" applyProtection="1">
      <alignment horizontal="left" vertical="center" shrinkToFit="1"/>
    </xf>
    <xf numFmtId="0" fontId="2" fillId="3" borderId="4" xfId="5" applyFont="1" applyFill="1" applyBorder="1" applyProtection="1">
      <alignment vertical="center"/>
    </xf>
    <xf numFmtId="0" fontId="2" fillId="3" borderId="6" xfId="5" applyFont="1" applyFill="1" applyBorder="1" applyAlignment="1" applyProtection="1">
      <alignment horizontal="center" vertical="center"/>
    </xf>
    <xf numFmtId="0" fontId="2" fillId="3" borderId="3" xfId="5" applyFont="1" applyFill="1" applyBorder="1" applyAlignment="1" applyProtection="1">
      <alignment vertical="center"/>
    </xf>
    <xf numFmtId="0" fontId="2" fillId="3" borderId="12" xfId="5" applyFont="1" applyFill="1" applyBorder="1" applyAlignment="1" applyProtection="1">
      <alignment horizontal="left" vertical="top"/>
    </xf>
    <xf numFmtId="0" fontId="2" fillId="3" borderId="13" xfId="5" applyFont="1" applyFill="1" applyBorder="1" applyAlignment="1" applyProtection="1">
      <alignment horizontal="left" vertical="top"/>
    </xf>
    <xf numFmtId="0" fontId="2" fillId="3" borderId="14" xfId="5" applyFont="1" applyFill="1" applyBorder="1" applyAlignment="1" applyProtection="1">
      <alignment horizontal="left" vertical="top"/>
    </xf>
    <xf numFmtId="49" fontId="2" fillId="3" borderId="2" xfId="5" applyNumberFormat="1" applyFont="1" applyFill="1" applyBorder="1" applyAlignment="1" applyProtection="1">
      <alignment horizontal="left" vertical="center"/>
    </xf>
    <xf numFmtId="49" fontId="2" fillId="3" borderId="3" xfId="5" applyNumberFormat="1" applyFont="1" applyFill="1" applyBorder="1" applyAlignment="1" applyProtection="1">
      <alignment horizontal="left" vertical="center"/>
    </xf>
    <xf numFmtId="0" fontId="2" fillId="3" borderId="3" xfId="5" applyFont="1" applyFill="1" applyBorder="1" applyAlignment="1" applyProtection="1">
      <alignment horizontal="left" vertical="top"/>
    </xf>
    <xf numFmtId="179" fontId="2" fillId="3" borderId="2" xfId="5" applyNumberFormat="1" applyFont="1" applyFill="1" applyBorder="1" applyAlignment="1" applyProtection="1">
      <alignment horizontal="right" vertical="center"/>
    </xf>
    <xf numFmtId="179" fontId="2" fillId="3" borderId="3" xfId="5" applyNumberFormat="1" applyFont="1" applyFill="1" applyBorder="1" applyAlignment="1" applyProtection="1">
      <alignment horizontal="right" vertical="center"/>
    </xf>
    <xf numFmtId="0" fontId="5" fillId="2" borderId="1" xfId="5" applyFont="1" applyFill="1" applyAlignment="1" applyProtection="1" quotePrefix="1">
      <alignment horizontal="distributed" vertical="center" indent="8"/>
    </xf>
    <xf numFmtId="0" fontId="5" fillId="2" borderId="1" xfId="5" applyFont="1" applyFill="1" applyAlignment="1" applyProtection="1" quotePrefix="1">
      <alignment horizontal="distributed" vertical="center"/>
    </xf>
  </cellXfs>
  <cellStyles count="7">
    <cellStyle name="標準" xfId="0" builtinId="0"/>
    <cellStyle name="桁区切り" xfId="1" builtinId="3"/>
    <cellStyle name="通貨" xfId="2" builtinId="4"/>
    <cellStyle name="桁区切り[0]" xfId="3" builtinId="6"/>
    <cellStyle name="パーセント" xfId="4" builtinId="5"/>
    <cellStyle name="標準" xfId="5"/>
    <cellStyle name="通貨[0]" xfId="6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drawings/drawing2.xml><?xml version="1.0" encoding="utf-8"?>
<xdr:wsDr xmlns:a="http://schemas.openxmlformats.org/drawingml/2006/main" xmlns:xdr="http://schemas.openxmlformats.org/drawingml/2006/spreadsheetDrawing"/>
</file>

<file path=xl/drawings/drawing3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Times New Roman" script="Arab"/>
        <a:font typeface="Vrinda" script="Beng"/>
        <a:font typeface="Euphemia" script="Cans"/>
        <a:font typeface="Plantagenet Cherokee" script="Cher"/>
        <a:font typeface="Mangal" script="Deva"/>
        <a:font typeface="Nyala" script="Ethi"/>
        <a:font typeface="Sylfaen" script="Geor"/>
        <a:font typeface="Shruti" script="Gujr"/>
        <a:font typeface="Raavi" script="Guru"/>
        <a:font typeface="맑은 고딕" script="Hang"/>
        <a:font typeface="宋体" script="Hans"/>
        <a:font typeface="新細明體" script="Hant"/>
        <a:font typeface="Times New Roman" script="Hebr"/>
        <a:font typeface="ＭＳ Ｐゴシック" script="Jpan"/>
        <a:font typeface="MoolBoran" script="Khmr"/>
        <a:font typeface="Tunga" script="Knda"/>
        <a:font typeface="DokChampa" script="Laoo"/>
        <a:font typeface="Kartika" script="Mlym"/>
        <a:font typeface="Mongolian Baiti" script="Mong"/>
        <a:font typeface="Kalinga" script="Orya"/>
        <a:font typeface="Iskoola Pota" script="Sinh"/>
        <a:font typeface="Estrangelo Edessa" script="Syrc"/>
        <a:font typeface="Latha" script="Taml"/>
        <a:font typeface="Gautami" script="Telu"/>
        <a:font typeface="MV Boli" script="Thaa"/>
        <a:font typeface="Tahoma" script="Thai"/>
        <a:font typeface="Microsoft Himalaya" script="Tibt"/>
        <a:font typeface="Microsoft Uighur" script="Uigh"/>
        <a:font typeface="Times New Roman" script="Viet"/>
        <a:font typeface="Microsoft Yi Baiti" script="Yiii"/>
      </a:majorFont>
      <a:minorFont>
        <a:latin typeface="Calibri"/>
        <a:ea typeface=""/>
        <a:cs typeface=""/>
        <a:font typeface="Arial" script="Arab"/>
        <a:font typeface="Vrinda" script="Beng"/>
        <a:font typeface="Euphemia" script="Cans"/>
        <a:font typeface="Plantagenet Cherokee" script="Cher"/>
        <a:font typeface="Mangal" script="Deva"/>
        <a:font typeface="Nyala" script="Ethi"/>
        <a:font typeface="Sylfaen" script="Geor"/>
        <a:font typeface="Shruti" script="Gujr"/>
        <a:font typeface="Raavi" script="Guru"/>
        <a:font typeface="맑은 고딕" script="Hang"/>
        <a:font typeface="宋体" script="Hans"/>
        <a:font typeface="新細明體" script="Hant"/>
        <a:font typeface="Arial" script="Hebr"/>
        <a:font typeface="ＭＳ Ｐゴシック" script="Jpan"/>
        <a:font typeface="DaunPenh" script="Khmr"/>
        <a:font typeface="Tunga" script="Knda"/>
        <a:font typeface="DokChampa" script="Laoo"/>
        <a:font typeface="Kartika" script="Mlym"/>
        <a:font typeface="Mongolian Baiti" script="Mong"/>
        <a:font typeface="Kalinga" script="Orya"/>
        <a:font typeface="Iskoola Pota" script="Sinh"/>
        <a:font typeface="Estrangelo Edessa" script="Syrc"/>
        <a:font typeface="Latha" script="Taml"/>
        <a:font typeface="Gautami" script="Telu"/>
        <a:font typeface="MV Boli" script="Thaa"/>
        <a:font typeface="Tahoma" script="Thai"/>
        <a:font typeface="Microsoft Himalaya" script="Tibt"/>
        <a:font typeface="Microsoft Uighur" script="Uigh"/>
        <a:font typeface="Arial" script="Viet"/>
        <a:font typeface="Microsoft Yi Baiti" script="Yii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3"/>
  </sheetPr>
  <dimension ref="A1:AS51"/>
  <sheetViews>
    <sheetView showGridLines="0" zoomScale="160" zoomScaleNormal="160" workbookViewId="0">
      <selection activeCell="N7" sqref="N7"/>
    </sheetView>
  </sheetViews>
  <sheetFormatPr defaultColWidth="4.625" defaultRowHeight="18" customHeight="1"/>
  <cols>
    <col min="1" max="1" width="2.625" style="1" customWidth="1"/>
    <col min="2" max="2" width="0.875" style="1" customWidth="1"/>
    <col min="3" max="6" width="4.375" style="1" customWidth="1"/>
    <col min="7" max="7" width="0.875" style="1" customWidth="1"/>
    <col min="8" max="8" width="1.625" style="1" customWidth="1"/>
    <col min="9" max="9" width="4.625" style="1"/>
    <col min="10" max="10" width="2.625" style="1" customWidth="1"/>
    <col min="11" max="11" width="4.625" style="1"/>
    <col min="12" max="12" width="0.875" style="1" customWidth="1"/>
    <col min="13" max="13" width="4.625" style="1"/>
    <col min="14" max="15" width="2.625" style="1" customWidth="1"/>
    <col min="16" max="16" width="4.625" style="1"/>
    <col min="17" max="19" width="3.625" style="1" customWidth="1"/>
    <col min="20" max="23" width="5.625" style="1" customWidth="1"/>
    <col min="24" max="24" width="2.625" style="1" customWidth="1"/>
    <col min="25" max="25" width="4.625" style="1"/>
    <col min="26" max="26" width="5.5" style="1" customWidth="1"/>
    <col min="27" max="27" width="4.625" style="1"/>
    <col min="28" max="28" width="4.625" style="30"/>
    <col min="29" max="29" width="4.625" style="1"/>
    <col min="30" max="30" width="4.625" style="1" customWidth="1"/>
    <col min="31" max="31" width="4.625" style="1"/>
    <col min="32" max="32" width="4.625" style="1" customWidth="1"/>
    <col min="33" max="37" width="4.625" style="1"/>
    <col min="38" max="38" width="4.625" style="30" customWidth="1"/>
    <col min="39" max="42" width="4.625" style="1" customWidth="1"/>
    <col min="43" max="43" width="8.5" style="1" customWidth="1"/>
    <col min="44" max="16384" width="4.625" style="1"/>
  </cols>
  <sheetData>
    <row r="1" customHeight="1" spans="1:45">
      <c r="A1" s="2" t="s">
        <v>0</v>
      </c>
      <c r="B1" s="3"/>
      <c r="AL1" s="53"/>
      <c r="AM1" s="54"/>
      <c r="AN1" s="54"/>
      <c r="AO1" s="54"/>
      <c r="AP1" s="54"/>
      <c r="AQ1" s="54"/>
      <c r="AR1" s="54"/>
      <c r="AS1" s="54"/>
    </row>
    <row r="2" customHeight="1" spans="1:45">
      <c r="A2" s="105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9"/>
      <c r="Z2" s="1" t="s">
        <v>2</v>
      </c>
      <c r="AB2" s="30" t="s">
        <v>3</v>
      </c>
      <c r="AD2" s="76" t="s">
        <v>4</v>
      </c>
      <c r="AE2" s="77"/>
      <c r="AF2" s="30" t="s">
        <v>5</v>
      </c>
      <c r="AG2" s="94">
        <v>1</v>
      </c>
      <c r="AH2" s="1" t="s">
        <v>6</v>
      </c>
      <c r="AL2" s="53" t="str">
        <f>IF(AG2&lt;10,DBCS(AG2),AG2)</f>
        <v>１</v>
      </c>
      <c r="AM2" s="54"/>
      <c r="AN2" s="54"/>
      <c r="AO2" s="54" t="str">
        <f>AD2&amp;AF2&amp;AL2&amp;AH2</f>
        <v>記入例第１号</v>
      </c>
      <c r="AP2" s="54"/>
      <c r="AQ2" s="54"/>
      <c r="AR2" s="54"/>
      <c r="AS2" s="54"/>
    </row>
    <row r="3" customHeight="1" spans="1: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T3" s="106" t="str">
        <f>AO2</f>
        <v>記入例第１号</v>
      </c>
      <c r="U3" s="26"/>
      <c r="V3" s="26"/>
      <c r="W3" s="26"/>
      <c r="AB3" s="1"/>
      <c r="AL3" s="53"/>
      <c r="AM3" s="54"/>
      <c r="AN3" s="54"/>
      <c r="AO3" s="54"/>
      <c r="AP3" s="54"/>
      <c r="AQ3" s="54"/>
      <c r="AR3" s="54"/>
      <c r="AS3" s="54"/>
    </row>
    <row r="4" customHeight="1" spans="1:4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7" t="str">
        <f>AP4</f>
        <v>令和６年６月１日</v>
      </c>
      <c r="U4" s="27"/>
      <c r="V4" s="27"/>
      <c r="W4" s="27"/>
      <c r="Z4" s="1" t="s">
        <v>7</v>
      </c>
      <c r="AB4" s="30" t="s">
        <v>3</v>
      </c>
      <c r="AC4" s="30"/>
      <c r="AD4" s="1" t="s">
        <v>8</v>
      </c>
      <c r="AE4" s="78">
        <v>6</v>
      </c>
      <c r="AF4" s="30" t="s">
        <v>9</v>
      </c>
      <c r="AG4" s="78">
        <v>6</v>
      </c>
      <c r="AH4" s="30" t="s">
        <v>10</v>
      </c>
      <c r="AI4" s="78">
        <v>1</v>
      </c>
      <c r="AJ4" s="30" t="s">
        <v>11</v>
      </c>
      <c r="AK4" s="30"/>
      <c r="AL4" s="56"/>
      <c r="AM4" s="57" t="str">
        <f>IF(AE4&lt;10,DBCS(AE4),AE4)</f>
        <v>６</v>
      </c>
      <c r="AN4" s="58" t="str">
        <f>IF(AG4&lt;10,DBCS(AG4),AG4)</f>
        <v>６</v>
      </c>
      <c r="AO4" s="58" t="str">
        <f>IF(AI4&lt;10,DBCS(AI4),AI4)</f>
        <v>１</v>
      </c>
      <c r="AP4" s="74" t="str">
        <f>"令和"&amp;AM4&amp;"年"&amp;AN4&amp;"月"&amp;AO4&amp;"日"</f>
        <v>令和６年６月１日</v>
      </c>
      <c r="AQ4" s="54"/>
      <c r="AR4" s="54"/>
      <c r="AS4" s="54"/>
    </row>
    <row r="5" customHeight="1" spans="1: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AK5" s="3"/>
      <c r="AL5" s="53"/>
      <c r="AM5" s="54"/>
      <c r="AN5" s="54"/>
      <c r="AO5" s="54"/>
      <c r="AP5" s="54"/>
      <c r="AQ5" s="54"/>
      <c r="AR5" s="54"/>
      <c r="AS5" s="54"/>
    </row>
    <row r="6" customHeight="1" spans="1:45">
      <c r="A6" s="7" t="s">
        <v>12</v>
      </c>
      <c r="B6" s="7"/>
      <c r="C6" s="8"/>
      <c r="D6" s="8"/>
      <c r="E6" s="8"/>
      <c r="F6" s="8"/>
      <c r="G6" s="8"/>
      <c r="H6" s="6"/>
      <c r="I6" s="6"/>
      <c r="J6" s="21"/>
      <c r="K6" s="21"/>
      <c r="L6" s="21"/>
      <c r="M6" s="21"/>
      <c r="N6" s="21"/>
      <c r="O6" s="21"/>
      <c r="P6" s="21"/>
      <c r="Q6" s="21"/>
      <c r="R6" s="6"/>
      <c r="S6" s="6"/>
      <c r="T6" s="6"/>
      <c r="U6" s="6"/>
      <c r="V6" s="6"/>
      <c r="W6" s="6"/>
      <c r="X6" s="6"/>
      <c r="AK6" s="3"/>
      <c r="AL6" s="53"/>
      <c r="AM6" s="54"/>
      <c r="AN6" s="54"/>
      <c r="AO6" s="54"/>
      <c r="AP6" s="54"/>
      <c r="AQ6" s="54"/>
      <c r="AR6" s="54"/>
      <c r="AS6" s="54"/>
    </row>
    <row r="7" customHeight="1" spans="1:45">
      <c r="A7" s="6"/>
      <c r="B7" s="6"/>
      <c r="C7" s="6"/>
      <c r="D7" s="6"/>
      <c r="E7" s="6"/>
      <c r="F7" s="6"/>
      <c r="G7" s="6"/>
      <c r="H7" s="6"/>
      <c r="I7" s="6"/>
      <c r="J7" s="21"/>
      <c r="K7" s="21"/>
      <c r="L7" s="21"/>
      <c r="M7" s="21"/>
      <c r="N7" s="21"/>
      <c r="O7" s="21"/>
      <c r="P7" s="21"/>
      <c r="Q7" s="21"/>
      <c r="R7" s="6"/>
      <c r="S7" s="6"/>
      <c r="T7" s="6"/>
      <c r="U7" s="6"/>
      <c r="V7" s="6"/>
      <c r="W7" s="6"/>
      <c r="X7" s="6"/>
      <c r="AB7" s="1"/>
      <c r="AK7" s="59"/>
      <c r="AL7" s="53"/>
      <c r="AM7" s="54"/>
      <c r="AN7" s="54"/>
      <c r="AO7" s="54" t="str">
        <f>AD8&amp;"　殿"</f>
        <v>記入例高等学校　殿</v>
      </c>
      <c r="AP7" s="54"/>
      <c r="AQ7" s="54"/>
      <c r="AR7" s="54"/>
      <c r="AS7" s="54"/>
    </row>
    <row r="8" customHeight="1" spans="1:45">
      <c r="A8" s="6"/>
      <c r="B8" s="6"/>
      <c r="C8" s="6"/>
      <c r="D8" s="6"/>
      <c r="E8" s="6"/>
      <c r="F8" s="6"/>
      <c r="G8" s="6"/>
      <c r="H8" s="6"/>
      <c r="I8" s="6"/>
      <c r="J8" s="21"/>
      <c r="K8" s="21"/>
      <c r="L8" s="21"/>
      <c r="M8" s="21"/>
      <c r="N8" s="21"/>
      <c r="O8" s="21"/>
      <c r="P8" s="21"/>
      <c r="R8" s="6" t="str">
        <f>AD8</f>
        <v>記入例高等学校</v>
      </c>
      <c r="T8" s="6"/>
      <c r="U8" s="6"/>
      <c r="V8" s="6"/>
      <c r="W8" s="6"/>
      <c r="X8" s="28"/>
      <c r="Z8" s="1" t="s">
        <v>13</v>
      </c>
      <c r="AB8" s="30" t="s">
        <v>3</v>
      </c>
      <c r="AD8" s="76" t="s">
        <v>14</v>
      </c>
      <c r="AE8" s="79"/>
      <c r="AF8" s="79"/>
      <c r="AG8" s="79"/>
      <c r="AH8" s="77"/>
      <c r="AL8" s="53"/>
      <c r="AM8" s="54"/>
      <c r="AN8" s="54"/>
      <c r="AO8" s="54"/>
      <c r="AP8" s="54"/>
      <c r="AQ8" s="54"/>
      <c r="AR8" s="54"/>
      <c r="AS8" s="54"/>
    </row>
    <row r="9" customHeight="1" spans="1:45">
      <c r="A9" s="6"/>
      <c r="B9" s="6"/>
      <c r="C9" s="6"/>
      <c r="D9" s="6"/>
      <c r="E9" s="6"/>
      <c r="F9" s="6"/>
      <c r="G9" s="6"/>
      <c r="H9" s="6"/>
      <c r="I9" s="6"/>
      <c r="J9" s="21"/>
      <c r="K9" s="21"/>
      <c r="L9" s="21"/>
      <c r="M9" s="21"/>
      <c r="N9" s="21"/>
      <c r="O9" s="21"/>
      <c r="P9" s="21"/>
      <c r="R9" s="6" t="str">
        <f>AD9</f>
        <v>校長　田中　太郎</v>
      </c>
      <c r="T9" s="6"/>
      <c r="U9" s="6"/>
      <c r="V9" s="6"/>
      <c r="W9" s="17" t="s">
        <v>15</v>
      </c>
      <c r="X9" s="28"/>
      <c r="AD9" s="76" t="s">
        <v>16</v>
      </c>
      <c r="AE9" s="79"/>
      <c r="AF9" s="79"/>
      <c r="AG9" s="79"/>
      <c r="AH9" s="77"/>
      <c r="AL9" s="53"/>
      <c r="AM9" s="54"/>
      <c r="AN9" s="54"/>
      <c r="AO9" s="54"/>
      <c r="AP9" s="54"/>
      <c r="AQ9" s="54"/>
      <c r="AR9" s="54"/>
      <c r="AS9" s="54"/>
    </row>
    <row r="10" customHeight="1" spans="1:45">
      <c r="A10" s="6"/>
      <c r="B10" s="6"/>
      <c r="C10" s="6"/>
      <c r="D10" s="6"/>
      <c r="E10" s="6"/>
      <c r="F10" s="6"/>
      <c r="G10" s="6"/>
      <c r="H10" s="6"/>
      <c r="I10" s="6"/>
      <c r="J10" s="21"/>
      <c r="K10" s="21"/>
      <c r="L10" s="21"/>
      <c r="M10" s="21"/>
      <c r="N10" s="21"/>
      <c r="O10" s="21"/>
      <c r="P10" s="21"/>
      <c r="Q10" s="21"/>
      <c r="R10" s="6"/>
      <c r="S10" s="6"/>
      <c r="T10" s="6"/>
      <c r="U10" s="6"/>
      <c r="V10" s="6"/>
      <c r="W10" s="6"/>
      <c r="X10" s="17"/>
      <c r="AL10" s="53"/>
      <c r="AM10" s="54"/>
      <c r="AN10" s="54"/>
      <c r="AO10" s="54"/>
      <c r="AP10" s="54"/>
      <c r="AQ10" s="54"/>
      <c r="AR10" s="54"/>
      <c r="AS10" s="54"/>
    </row>
    <row r="11" customHeight="1" spans="1:45">
      <c r="A11" s="9" t="s">
        <v>17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AL11" s="53"/>
      <c r="AM11" s="54"/>
      <c r="AN11" s="54"/>
      <c r="AO11" s="54"/>
      <c r="AP11" s="54"/>
      <c r="AQ11" s="54"/>
      <c r="AR11" s="54"/>
      <c r="AS11" s="54"/>
    </row>
    <row r="12" customHeight="1" spans="1:45">
      <c r="A12" s="9" t="s">
        <v>18</v>
      </c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AL12" s="53"/>
      <c r="AM12" s="54"/>
      <c r="AN12" s="54"/>
      <c r="AO12" s="54"/>
      <c r="AP12" s="54"/>
      <c r="AQ12" s="54"/>
      <c r="AR12" s="54"/>
      <c r="AS12" s="54"/>
    </row>
    <row r="13" customHeight="1" spans="1:45">
      <c r="A13" s="10" t="s">
        <v>19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AL13" s="53"/>
      <c r="AM13" s="54"/>
      <c r="AN13" s="54"/>
      <c r="AO13" s="54"/>
      <c r="AP13" s="54"/>
      <c r="AQ13" s="54"/>
      <c r="AR13" s="54"/>
      <c r="AS13" s="54"/>
    </row>
    <row r="14" customHeight="1" spans="1:45">
      <c r="A14" s="11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Z14" s="35"/>
      <c r="AL14" s="53"/>
      <c r="AM14" s="54"/>
      <c r="AN14" s="54"/>
      <c r="AO14" s="54"/>
      <c r="AP14" s="54"/>
      <c r="AQ14" s="54"/>
      <c r="AR14" s="54"/>
      <c r="AS14" s="54"/>
    </row>
    <row r="15" ht="24.95" customHeight="1" spans="1:45">
      <c r="A15" s="11"/>
      <c r="B15" s="13"/>
      <c r="C15" s="14" t="s">
        <v>20</v>
      </c>
      <c r="D15" s="14"/>
      <c r="E15" s="14"/>
      <c r="F15" s="14"/>
      <c r="G15" s="13"/>
      <c r="H15" s="12"/>
      <c r="I15" s="22" t="str">
        <f>AD15</f>
        <v>記入例高等学校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Z15" s="6" t="s">
        <v>21</v>
      </c>
      <c r="AB15" s="30" t="s">
        <v>3</v>
      </c>
      <c r="AD15" s="76" t="s">
        <v>14</v>
      </c>
      <c r="AE15" s="79"/>
      <c r="AF15" s="79"/>
      <c r="AG15" s="79"/>
      <c r="AH15" s="77"/>
      <c r="AL15" s="53"/>
      <c r="AM15" s="54"/>
      <c r="AN15" s="54"/>
      <c r="AO15" s="54"/>
      <c r="AP15" s="54"/>
      <c r="AQ15" s="54"/>
      <c r="AR15" s="54"/>
      <c r="AS15" s="54"/>
    </row>
    <row r="16" ht="12.95" customHeight="1" spans="1:45">
      <c r="A16" s="11"/>
      <c r="B16" s="11"/>
      <c r="C16" s="15" t="s">
        <v>22</v>
      </c>
      <c r="D16" s="15"/>
      <c r="E16" s="15"/>
      <c r="F16" s="15"/>
      <c r="G16" s="15"/>
      <c r="H16" s="12"/>
      <c r="I16" s="22" t="str">
        <f>AD17</f>
        <v>１年１組　山田　次郎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AA16" s="6"/>
      <c r="AL16" s="53"/>
      <c r="AM16" s="54"/>
      <c r="AN16" s="54"/>
      <c r="AO16" s="54"/>
      <c r="AP16" s="54"/>
      <c r="AQ16" s="54"/>
      <c r="AR16" s="54"/>
      <c r="AS16" s="54"/>
    </row>
    <row r="17" ht="12.95" customHeight="1" spans="1:45">
      <c r="A17" s="11"/>
      <c r="B17" s="11"/>
      <c r="C17" s="15"/>
      <c r="D17" s="15"/>
      <c r="E17" s="15"/>
      <c r="F17" s="15"/>
      <c r="G17" s="15"/>
      <c r="H17" s="1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Z17" s="6" t="s">
        <v>23</v>
      </c>
      <c r="AB17" s="30" t="s">
        <v>3</v>
      </c>
      <c r="AD17" s="76" t="s">
        <v>24</v>
      </c>
      <c r="AE17" s="79"/>
      <c r="AF17" s="79"/>
      <c r="AG17" s="79"/>
      <c r="AH17" s="77"/>
      <c r="AL17" s="53"/>
      <c r="AM17" s="54"/>
      <c r="AN17" s="54"/>
      <c r="AO17" s="57" t="str">
        <f>IF(AE19&lt;10,DBCS(AE19),AE19)</f>
        <v>６</v>
      </c>
      <c r="AP17" s="57" t="str">
        <f>IF(AG19&lt;10,DBCS(AG19),AG19)</f>
        <v>５</v>
      </c>
      <c r="AQ17" s="57">
        <f>IF(AI19&lt;10,DBCS(AI19),AI19)</f>
        <v>30</v>
      </c>
      <c r="AR17" s="54"/>
      <c r="AS17" s="54"/>
    </row>
    <row r="18" ht="12.95" customHeight="1" spans="1:27">
      <c r="A18" s="11"/>
      <c r="B18" s="11"/>
      <c r="C18" s="15"/>
      <c r="D18" s="15"/>
      <c r="E18" s="15"/>
      <c r="F18" s="15"/>
      <c r="G18" s="15"/>
      <c r="H18" s="1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Z18" s="6"/>
      <c r="AA18" s="6"/>
    </row>
    <row r="19" ht="15.95" customHeight="1" spans="1:43">
      <c r="A19" s="11"/>
      <c r="B19" s="11"/>
      <c r="C19" s="15" t="s">
        <v>25</v>
      </c>
      <c r="D19" s="15"/>
      <c r="E19" s="15"/>
      <c r="F19" s="15"/>
      <c r="G19" s="15"/>
      <c r="H19" s="12"/>
      <c r="I19" s="12" t="s">
        <v>26</v>
      </c>
      <c r="J19" s="12"/>
      <c r="K19" s="22" t="str">
        <f>AD19&amp;AO17&amp;AF19&amp;AP17&amp;AH19&amp;AQ17&amp;AJ19&amp;"　"&amp;AK19&amp;AP19&amp;AM19&amp;AQ19&amp;AO19</f>
        <v>令和６年５月30日　午前10時10分頃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Z19" s="1" t="s">
        <v>7</v>
      </c>
      <c r="AB19" s="30" t="s">
        <v>3</v>
      </c>
      <c r="AC19" s="30"/>
      <c r="AD19" s="1" t="s">
        <v>8</v>
      </c>
      <c r="AE19" s="80">
        <v>6</v>
      </c>
      <c r="AF19" s="30" t="s">
        <v>9</v>
      </c>
      <c r="AG19" s="80">
        <v>5</v>
      </c>
      <c r="AH19" s="30" t="s">
        <v>10</v>
      </c>
      <c r="AI19" s="80">
        <v>30</v>
      </c>
      <c r="AJ19" s="30" t="s">
        <v>11</v>
      </c>
      <c r="AK19" s="95" t="s">
        <v>27</v>
      </c>
      <c r="AL19" s="80">
        <v>10</v>
      </c>
      <c r="AM19" s="30" t="s">
        <v>28</v>
      </c>
      <c r="AN19" s="78">
        <v>10</v>
      </c>
      <c r="AO19" s="54" t="s">
        <v>29</v>
      </c>
      <c r="AP19" s="58">
        <f>IF(AL19&lt;10,DBCS(AL19),AL19)</f>
        <v>10</v>
      </c>
      <c r="AQ19" s="57">
        <f>IF(AN19&lt;10,DBCS(AN19),AN19)</f>
        <v>10</v>
      </c>
    </row>
    <row r="20" ht="15.95" customHeight="1" spans="1:43">
      <c r="A20" s="11"/>
      <c r="B20" s="11"/>
      <c r="C20" s="15"/>
      <c r="D20" s="15"/>
      <c r="E20" s="15"/>
      <c r="F20" s="15"/>
      <c r="G20" s="15"/>
      <c r="H20" s="12"/>
      <c r="I20" s="12" t="s">
        <v>30</v>
      </c>
      <c r="J20" s="12"/>
      <c r="K20" s="12" t="str">
        <f>IF(AD20="","",AD20)</f>
        <v>１年１組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Z20" s="1" t="s">
        <v>31</v>
      </c>
      <c r="AB20" s="30" t="s">
        <v>3</v>
      </c>
      <c r="AD20" s="81" t="s">
        <v>32</v>
      </c>
      <c r="AE20" s="82"/>
      <c r="AF20" s="82"/>
      <c r="AG20" s="82"/>
      <c r="AH20" s="82"/>
      <c r="AI20" s="82"/>
      <c r="AJ20" s="82"/>
      <c r="AK20" s="82"/>
      <c r="AL20" s="82"/>
      <c r="AM20" s="96"/>
      <c r="AO20" s="57"/>
      <c r="AP20" s="54"/>
      <c r="AQ20" s="54"/>
    </row>
    <row r="21" ht="15.95" customHeight="1" spans="1:43">
      <c r="A21" s="11"/>
      <c r="B21" s="11"/>
      <c r="C21" s="15"/>
      <c r="D21" s="15"/>
      <c r="E21" s="15"/>
      <c r="F21" s="15"/>
      <c r="G21" s="15"/>
      <c r="H21" s="12"/>
      <c r="I21" s="23" t="s">
        <v>33</v>
      </c>
      <c r="J21" s="12"/>
      <c r="K21" s="18" t="str">
        <f>IF(AD21="","",AD21)</f>
        <v>授業中に不注意により落として割れた。</v>
      </c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Z21" s="6" t="s">
        <v>34</v>
      </c>
      <c r="AA21" s="6"/>
      <c r="AB21" s="30" t="s">
        <v>3</v>
      </c>
      <c r="AD21" s="83" t="s">
        <v>35</v>
      </c>
      <c r="AE21" s="84"/>
      <c r="AF21" s="84"/>
      <c r="AG21" s="84"/>
      <c r="AH21" s="84"/>
      <c r="AI21" s="84"/>
      <c r="AJ21" s="84"/>
      <c r="AK21" s="84"/>
      <c r="AL21" s="84"/>
      <c r="AM21" s="97"/>
      <c r="AO21" s="57"/>
      <c r="AP21" s="54"/>
      <c r="AQ21" s="54"/>
    </row>
    <row r="22" ht="15.95" customHeight="1" spans="1:43">
      <c r="A22" s="11"/>
      <c r="B22" s="11"/>
      <c r="C22" s="15"/>
      <c r="D22" s="15"/>
      <c r="E22" s="15"/>
      <c r="F22" s="15"/>
      <c r="G22" s="15"/>
      <c r="H22" s="12"/>
      <c r="I22" s="12"/>
      <c r="J22" s="12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Z22" s="6"/>
      <c r="AA22" s="6"/>
      <c r="AD22" s="85"/>
      <c r="AE22" s="86"/>
      <c r="AF22" s="86"/>
      <c r="AG22" s="86"/>
      <c r="AH22" s="86"/>
      <c r="AI22" s="86"/>
      <c r="AJ22" s="86"/>
      <c r="AK22" s="86"/>
      <c r="AL22" s="86"/>
      <c r="AM22" s="98"/>
      <c r="AO22" s="54"/>
      <c r="AP22" s="54"/>
      <c r="AQ22" s="54"/>
    </row>
    <row r="23" ht="15.95" customHeight="1" spans="1:43">
      <c r="A23" s="11"/>
      <c r="B23" s="11"/>
      <c r="C23" s="15"/>
      <c r="D23" s="15"/>
      <c r="E23" s="15"/>
      <c r="F23" s="15"/>
      <c r="G23" s="15"/>
      <c r="H23" s="12"/>
      <c r="I23" s="24"/>
      <c r="J23" s="13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Z23" s="6"/>
      <c r="AA23" s="6"/>
      <c r="AD23" s="87"/>
      <c r="AE23" s="88"/>
      <c r="AF23" s="88"/>
      <c r="AG23" s="88"/>
      <c r="AH23" s="88"/>
      <c r="AI23" s="88"/>
      <c r="AJ23" s="88"/>
      <c r="AK23" s="88"/>
      <c r="AL23" s="88"/>
      <c r="AM23" s="99"/>
      <c r="AO23" s="54"/>
      <c r="AP23" s="54"/>
      <c r="AQ23" s="54"/>
    </row>
    <row r="24" ht="15.95" customHeight="1" spans="1:45">
      <c r="A24" s="11"/>
      <c r="B24" s="11"/>
      <c r="C24" s="15" t="s">
        <v>36</v>
      </c>
      <c r="D24" s="15"/>
      <c r="E24" s="15"/>
      <c r="F24" s="15"/>
      <c r="G24" s="15"/>
      <c r="H24" s="12"/>
      <c r="I24" s="12" t="s">
        <v>37</v>
      </c>
      <c r="J24" s="12"/>
      <c r="K24" s="24" t="s">
        <v>38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Z24" s="12"/>
      <c r="AA24" s="12"/>
      <c r="AB24" s="45"/>
      <c r="AC24" s="24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24"/>
      <c r="AO24" s="75"/>
      <c r="AP24" s="75"/>
      <c r="AQ24" s="75"/>
      <c r="AR24" s="24"/>
      <c r="AS24" s="24"/>
    </row>
    <row r="25" ht="15.95" customHeight="1" spans="1:43">
      <c r="A25" s="11"/>
      <c r="B25" s="11"/>
      <c r="C25" s="15"/>
      <c r="D25" s="15"/>
      <c r="E25" s="15"/>
      <c r="F25" s="15"/>
      <c r="G25" s="15"/>
      <c r="H25" s="12"/>
      <c r="I25" s="12"/>
      <c r="J25" s="12"/>
      <c r="K25" s="12" t="str">
        <f>AD25&amp;AF25&amp;"（"&amp;AJ25&amp;"）"</f>
        <v>学習者用タブレット端末（Microsoft Surface Go2）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Z25" s="6" t="s">
        <v>39</v>
      </c>
      <c r="AA25" s="6"/>
      <c r="AB25" s="30" t="s">
        <v>3</v>
      </c>
      <c r="AD25" s="76" t="s">
        <v>40</v>
      </c>
      <c r="AE25" s="77"/>
      <c r="AF25" s="76" t="s">
        <v>41</v>
      </c>
      <c r="AG25" s="79"/>
      <c r="AH25" s="79"/>
      <c r="AI25" s="77"/>
      <c r="AJ25" s="91" t="s">
        <v>42</v>
      </c>
      <c r="AK25" s="92"/>
      <c r="AL25" s="92"/>
      <c r="AM25" s="93"/>
      <c r="AO25" s="54"/>
      <c r="AP25" s="54"/>
      <c r="AQ25" s="54"/>
    </row>
    <row r="26" ht="15.95" customHeight="1" spans="1:43">
      <c r="A26" s="11"/>
      <c r="B26" s="11"/>
      <c r="C26" s="15"/>
      <c r="D26" s="15"/>
      <c r="E26" s="15"/>
      <c r="F26" s="15"/>
      <c r="G26" s="15"/>
      <c r="H26" s="12"/>
      <c r="I26" s="24"/>
      <c r="J26" s="24"/>
      <c r="K26" s="12" t="str">
        <f>AD26&amp;"　"&amp;AF26</f>
        <v>機器番号　</v>
      </c>
      <c r="L26" s="12"/>
      <c r="M26" s="12"/>
      <c r="N26" s="12"/>
      <c r="O26" s="12"/>
      <c r="P26" s="12"/>
      <c r="Q26" s="12"/>
      <c r="R26" s="12" t="str">
        <f>AJ26&amp;"　"&amp;AL26</f>
        <v>管理番号　</v>
      </c>
      <c r="S26" s="12"/>
      <c r="T26" s="12"/>
      <c r="U26" s="12"/>
      <c r="V26" s="12"/>
      <c r="W26" s="12"/>
      <c r="X26" s="12"/>
      <c r="Z26" s="6"/>
      <c r="AA26" s="6"/>
      <c r="AD26" s="47" t="s">
        <v>43</v>
      </c>
      <c r="AE26" s="47"/>
      <c r="AF26" s="76"/>
      <c r="AG26" s="79"/>
      <c r="AH26" s="79"/>
      <c r="AI26" s="77"/>
      <c r="AJ26" s="1" t="s">
        <v>44</v>
      </c>
      <c r="AL26" s="100"/>
      <c r="AM26" s="101"/>
      <c r="AO26" s="54"/>
      <c r="AP26" s="54"/>
      <c r="AQ26" s="54"/>
    </row>
    <row r="27" ht="15.95" customHeight="1" spans="1:43">
      <c r="A27" s="11"/>
      <c r="B27" s="11"/>
      <c r="C27" s="15"/>
      <c r="D27" s="15"/>
      <c r="E27" s="15"/>
      <c r="F27" s="15"/>
      <c r="G27" s="15"/>
      <c r="H27" s="12"/>
      <c r="I27" s="12" t="s">
        <v>45</v>
      </c>
      <c r="J27" s="12"/>
      <c r="K27" s="12" t="str">
        <f>AN27&amp;AE27</f>
        <v>１台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Z27" s="6" t="s">
        <v>46</v>
      </c>
      <c r="AA27" s="6"/>
      <c r="AB27" s="30" t="s">
        <v>3</v>
      </c>
      <c r="AD27" s="78">
        <v>1</v>
      </c>
      <c r="AE27" s="30" t="s">
        <v>47</v>
      </c>
      <c r="AN27" s="54" t="str">
        <f>IF(AD27&lt;10,DBCS(AD27),AD27)</f>
        <v>１</v>
      </c>
      <c r="AO27" s="54"/>
      <c r="AP27" s="54"/>
      <c r="AQ27" s="54"/>
    </row>
    <row r="28" ht="15.95" customHeight="1" spans="1:27">
      <c r="A28" s="11"/>
      <c r="B28" s="11"/>
      <c r="C28" s="15"/>
      <c r="D28" s="15"/>
      <c r="E28" s="15"/>
      <c r="F28" s="15"/>
      <c r="G28" s="15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Z28" s="6"/>
      <c r="AA28" s="6"/>
    </row>
    <row r="29" ht="48" customHeight="1" spans="1:39">
      <c r="A29" s="11"/>
      <c r="B29" s="11"/>
      <c r="C29" s="15" t="s">
        <v>48</v>
      </c>
      <c r="D29" s="15"/>
      <c r="E29" s="15"/>
      <c r="F29" s="15"/>
      <c r="G29" s="15"/>
      <c r="H29" s="12"/>
      <c r="I29" s="22" t="str">
        <f>IF(AD29="","",AD29)</f>
        <v>速やかに管理職に報告し，修理依頼を行った。</v>
      </c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Z29" s="6" t="s">
        <v>49</v>
      </c>
      <c r="AA29" s="6"/>
      <c r="AB29" s="30" t="s">
        <v>3</v>
      </c>
      <c r="AD29" s="89" t="s">
        <v>50</v>
      </c>
      <c r="AE29" s="90"/>
      <c r="AF29" s="90"/>
      <c r="AG29" s="90"/>
      <c r="AH29" s="90"/>
      <c r="AI29" s="90"/>
      <c r="AJ29" s="90"/>
      <c r="AK29" s="90"/>
      <c r="AL29" s="90"/>
      <c r="AM29" s="102"/>
    </row>
    <row r="30" ht="48" customHeight="1" spans="1:39">
      <c r="A30" s="11"/>
      <c r="B30" s="11"/>
      <c r="C30" s="15" t="s">
        <v>51</v>
      </c>
      <c r="D30" s="15"/>
      <c r="E30" s="15"/>
      <c r="F30" s="15"/>
      <c r="G30" s="15"/>
      <c r="H30" s="12"/>
      <c r="I30" s="22" t="str">
        <f>IF(AD30="","",AD30)</f>
        <v>日頃は充電保管庫にて適正に関している。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Z30" s="6" t="s">
        <v>52</v>
      </c>
      <c r="AA30" s="6"/>
      <c r="AB30" s="30" t="s">
        <v>3</v>
      </c>
      <c r="AD30" s="89" t="s">
        <v>53</v>
      </c>
      <c r="AE30" s="90"/>
      <c r="AF30" s="90"/>
      <c r="AG30" s="90"/>
      <c r="AH30" s="90"/>
      <c r="AI30" s="90"/>
      <c r="AJ30" s="90"/>
      <c r="AK30" s="90"/>
      <c r="AL30" s="90"/>
      <c r="AM30" s="102"/>
    </row>
    <row r="31" ht="15.95" customHeight="1" spans="1:27">
      <c r="A31" s="11"/>
      <c r="B31" s="11"/>
      <c r="C31" s="15" t="s">
        <v>54</v>
      </c>
      <c r="D31" s="15"/>
      <c r="E31" s="15"/>
      <c r="F31" s="15"/>
      <c r="G31" s="15"/>
      <c r="H31" s="12"/>
      <c r="I31" s="12" t="s">
        <v>55</v>
      </c>
      <c r="J31" s="12"/>
      <c r="K31" s="12"/>
      <c r="L31" s="12"/>
      <c r="M31" s="24"/>
      <c r="N31" s="12" t="s">
        <v>56</v>
      </c>
      <c r="O31" s="12"/>
      <c r="P31" s="12"/>
      <c r="Q31" s="12"/>
      <c r="R31" s="12"/>
      <c r="S31" s="12"/>
      <c r="T31" s="12"/>
      <c r="U31" s="12"/>
      <c r="V31" s="12"/>
      <c r="W31" s="12"/>
      <c r="X31" s="12"/>
      <c r="Z31" s="6"/>
      <c r="AA31" s="6"/>
    </row>
    <row r="32" ht="15.95" customHeight="1" spans="1:34">
      <c r="A32" s="11"/>
      <c r="B32" s="11"/>
      <c r="C32" s="15"/>
      <c r="D32" s="15"/>
      <c r="E32" s="15"/>
      <c r="F32" s="15"/>
      <c r="G32" s="12"/>
      <c r="H32" s="12"/>
      <c r="I32" s="12" t="s">
        <v>57</v>
      </c>
      <c r="J32" s="12"/>
      <c r="K32" s="12"/>
      <c r="L32" s="12"/>
      <c r="M32" s="24"/>
      <c r="N32" s="25">
        <f>IF(AD32="見積依頼中",AD32,AG32)</f>
        <v>74000</v>
      </c>
      <c r="O32" s="25"/>
      <c r="P32" s="25"/>
      <c r="Q32" s="24"/>
      <c r="R32" s="24"/>
      <c r="S32" s="24"/>
      <c r="T32" s="29"/>
      <c r="U32" s="12"/>
      <c r="V32" s="12"/>
      <c r="W32" s="12"/>
      <c r="X32" s="12"/>
      <c r="Z32" s="6" t="s">
        <v>58</v>
      </c>
      <c r="AA32" s="6"/>
      <c r="AB32" s="30" t="s">
        <v>3</v>
      </c>
      <c r="AD32" s="76" t="s">
        <v>59</v>
      </c>
      <c r="AE32" s="79"/>
      <c r="AF32" s="77"/>
      <c r="AG32" s="103">
        <v>74000</v>
      </c>
      <c r="AH32" s="104"/>
    </row>
    <row r="33" ht="15.95" customHeight="1" spans="1:39">
      <c r="A33" s="11"/>
      <c r="B33" s="11"/>
      <c r="C33" s="15"/>
      <c r="D33" s="15"/>
      <c r="E33" s="15"/>
      <c r="F33" s="15"/>
      <c r="G33" s="12"/>
      <c r="H33" s="12"/>
      <c r="I33" s="24" t="s">
        <v>60</v>
      </c>
      <c r="J33" s="12"/>
      <c r="K33" s="12"/>
      <c r="L33" s="12"/>
      <c r="M33" s="24"/>
      <c r="N33" s="12" t="str">
        <f>AD33&amp;"（予定）"</f>
        <v>県費負担（予定）</v>
      </c>
      <c r="O33" s="12"/>
      <c r="P33" s="12"/>
      <c r="Q33" s="12"/>
      <c r="R33" s="12"/>
      <c r="S33" s="12"/>
      <c r="T33" s="12"/>
      <c r="U33" s="12"/>
      <c r="V33" s="12"/>
      <c r="W33" s="12"/>
      <c r="X33" s="12"/>
      <c r="Z33" s="6" t="s">
        <v>61</v>
      </c>
      <c r="AA33" s="6"/>
      <c r="AB33" s="30" t="s">
        <v>3</v>
      </c>
      <c r="AD33" s="91" t="s">
        <v>62</v>
      </c>
      <c r="AE33" s="92"/>
      <c r="AF33" s="93"/>
      <c r="AG33" s="70"/>
      <c r="AH33" s="71" t="s">
        <v>54</v>
      </c>
      <c r="AI33" s="76"/>
      <c r="AJ33" s="79"/>
      <c r="AK33" s="79"/>
      <c r="AL33" s="79"/>
      <c r="AM33" s="77"/>
    </row>
    <row r="34" ht="15.95" customHeight="1" spans="1:42">
      <c r="A34" s="11"/>
      <c r="B34" s="11"/>
      <c r="C34" s="15"/>
      <c r="D34" s="15"/>
      <c r="E34" s="15"/>
      <c r="F34" s="15"/>
      <c r="G34" s="12"/>
      <c r="H34" s="12"/>
      <c r="I34" s="24" t="s">
        <v>63</v>
      </c>
      <c r="J34" s="12"/>
      <c r="K34" s="12"/>
      <c r="L34" s="12"/>
      <c r="M34" s="12"/>
      <c r="N34" s="12" t="str">
        <f>AD34&amp;AN34&amp;AF34&amp;AO34&amp;AH34&amp;"頃"</f>
        <v>令和６年10月頃</v>
      </c>
      <c r="O34" s="12"/>
      <c r="P34" s="12"/>
      <c r="Q34" s="12"/>
      <c r="R34" s="12"/>
      <c r="S34" s="12"/>
      <c r="T34" s="12"/>
      <c r="U34" s="12"/>
      <c r="V34" s="12"/>
      <c r="W34" s="12"/>
      <c r="X34" s="12"/>
      <c r="Z34" s="6" t="s">
        <v>64</v>
      </c>
      <c r="AA34" s="6"/>
      <c r="AB34" s="30" t="s">
        <v>3</v>
      </c>
      <c r="AD34" s="1" t="s">
        <v>8</v>
      </c>
      <c r="AE34" s="78">
        <v>6</v>
      </c>
      <c r="AF34" s="30" t="s">
        <v>9</v>
      </c>
      <c r="AG34" s="78">
        <v>10</v>
      </c>
      <c r="AH34" s="30" t="s">
        <v>10</v>
      </c>
      <c r="AI34" s="72"/>
      <c r="AJ34" s="30"/>
      <c r="AK34" s="73"/>
      <c r="AL34" s="73"/>
      <c r="AM34" s="73"/>
      <c r="AN34" s="54" t="str">
        <f>IF(AE34&lt;10,DBCS(AE34),AE34)</f>
        <v>６</v>
      </c>
      <c r="AO34" s="54">
        <f>IF(AG34&lt;10,DBCS(AG34),AG34)</f>
        <v>10</v>
      </c>
      <c r="AP34" s="54" t="str">
        <f>IF(AI34&lt;10,DBCS(AI34),AI34)</f>
        <v/>
      </c>
    </row>
    <row r="35" customHeight="1" spans="1:27">
      <c r="A35" s="16"/>
      <c r="B35" s="16"/>
      <c r="C35" s="6" t="s">
        <v>65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Z35" s="6"/>
      <c r="AA35" s="6"/>
    </row>
    <row r="36" ht="15.95" customHeight="1" spans="1:39">
      <c r="A36" s="16"/>
      <c r="B36" s="16"/>
      <c r="C36" s="17"/>
      <c r="D36" s="18" t="str">
        <f>AD36</f>
        <v>使用方法及び保管方法についての指導を徹底する。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9"/>
      <c r="Z36" s="6" t="s">
        <v>66</v>
      </c>
      <c r="AA36" s="6"/>
      <c r="AD36" s="83" t="s">
        <v>67</v>
      </c>
      <c r="AE36" s="84"/>
      <c r="AF36" s="84"/>
      <c r="AG36" s="84"/>
      <c r="AH36" s="84"/>
      <c r="AI36" s="84"/>
      <c r="AJ36" s="84"/>
      <c r="AK36" s="84"/>
      <c r="AL36" s="84"/>
      <c r="AM36" s="97"/>
    </row>
    <row r="37" ht="15.95" customHeight="1" spans="1:39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9"/>
      <c r="Z37" s="6"/>
      <c r="AA37" s="6"/>
      <c r="AD37" s="85"/>
      <c r="AE37" s="86"/>
      <c r="AF37" s="86"/>
      <c r="AG37" s="86"/>
      <c r="AH37" s="86"/>
      <c r="AI37" s="86"/>
      <c r="AJ37" s="86"/>
      <c r="AK37" s="86"/>
      <c r="AL37" s="86"/>
      <c r="AM37" s="98"/>
    </row>
    <row r="38" ht="15.95" customHeight="1" spans="1:39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9"/>
      <c r="Z38" s="6"/>
      <c r="AA38" s="6"/>
      <c r="AD38" s="85"/>
      <c r="AE38" s="86"/>
      <c r="AF38" s="86"/>
      <c r="AG38" s="86"/>
      <c r="AH38" s="86"/>
      <c r="AI38" s="86"/>
      <c r="AJ38" s="86"/>
      <c r="AK38" s="86"/>
      <c r="AL38" s="86"/>
      <c r="AM38" s="98"/>
    </row>
    <row r="39" ht="15.95" customHeight="1" spans="1:39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9"/>
      <c r="Z39" s="6"/>
      <c r="AA39" s="6"/>
      <c r="AD39" s="87"/>
      <c r="AE39" s="88"/>
      <c r="AF39" s="88"/>
      <c r="AG39" s="88"/>
      <c r="AH39" s="88"/>
      <c r="AI39" s="88"/>
      <c r="AJ39" s="88"/>
      <c r="AK39" s="88"/>
      <c r="AL39" s="88"/>
      <c r="AM39" s="99"/>
    </row>
    <row r="40" ht="15.95" customHeight="1" spans="1:27">
      <c r="A40" s="16"/>
      <c r="B40" s="16"/>
      <c r="C40" s="19" t="s">
        <v>68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6"/>
      <c r="Z40" s="6"/>
      <c r="AA40" s="6"/>
    </row>
    <row r="41" ht="15.95" customHeight="1" spans="1:27">
      <c r="A41" s="16"/>
      <c r="B41" s="16"/>
      <c r="C41" s="19" t="s">
        <v>69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Z41" s="6"/>
      <c r="AA41" s="6"/>
    </row>
    <row r="42" ht="15.95" customHeight="1" spans="1:27">
      <c r="A42" s="16"/>
      <c r="B42" s="16"/>
      <c r="C42" s="19" t="s">
        <v>70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Z42" s="6"/>
      <c r="AA42" s="6"/>
    </row>
    <row r="43" ht="15.95" customHeight="1" spans="1:27">
      <c r="A43" s="16"/>
      <c r="B43" s="16"/>
      <c r="C43" s="19" t="s">
        <v>71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Z43" s="6"/>
      <c r="AA43" s="6"/>
    </row>
    <row r="44" ht="15.95" customHeight="1" spans="1:27">
      <c r="A44" s="16"/>
      <c r="B44" s="16"/>
      <c r="C44" s="19" t="s">
        <v>72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Z44" s="6"/>
      <c r="AA44" s="6"/>
    </row>
    <row r="45" ht="15.95" customHeight="1" spans="1:27">
      <c r="A45" s="16"/>
      <c r="B45" s="16"/>
      <c r="C45" s="19" t="s">
        <v>73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Z45" s="6"/>
      <c r="AA45" s="6"/>
    </row>
    <row r="46" customHeight="1" spans="1:2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customHeight="1" spans="1:24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customHeight="1" spans="1:24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customHeight="1" spans="1:24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customHeight="1" spans="1:24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customHeight="1" spans="1:7">
      <c r="A51" s="6"/>
      <c r="B51" s="6"/>
      <c r="C51" s="6"/>
      <c r="D51" s="6"/>
      <c r="E51" s="6"/>
      <c r="F51" s="6"/>
      <c r="G51" s="6"/>
    </row>
  </sheetData>
  <sheetProtection sheet="1" objects="1" scenarios="1"/>
  <mergeCells count="43">
    <mergeCell ref="A2:W2"/>
    <mergeCell ref="AD2:AE2"/>
    <mergeCell ref="T3:W3"/>
    <mergeCell ref="T4:W4"/>
    <mergeCell ref="AD8:AH8"/>
    <mergeCell ref="AD9:AH9"/>
    <mergeCell ref="A13:X13"/>
    <mergeCell ref="C15:F15"/>
    <mergeCell ref="I15:X15"/>
    <mergeCell ref="AD15:AH15"/>
    <mergeCell ref="AD17:AH17"/>
    <mergeCell ref="K19:X19"/>
    <mergeCell ref="K20:X20"/>
    <mergeCell ref="AD20:AM20"/>
    <mergeCell ref="K24:X24"/>
    <mergeCell ref="K25:X25"/>
    <mergeCell ref="AD25:AE25"/>
    <mergeCell ref="AF25:AI25"/>
    <mergeCell ref="AJ25:AM25"/>
    <mergeCell ref="AF26:AI26"/>
    <mergeCell ref="AL26:AM26"/>
    <mergeCell ref="C29:F29"/>
    <mergeCell ref="I29:X29"/>
    <mergeCell ref="AD29:AM29"/>
    <mergeCell ref="C30:F30"/>
    <mergeCell ref="I30:X30"/>
    <mergeCell ref="AD30:AM30"/>
    <mergeCell ref="N32:P32"/>
    <mergeCell ref="AD32:AF32"/>
    <mergeCell ref="AG32:AH32"/>
    <mergeCell ref="AD33:AF33"/>
    <mergeCell ref="AI33:AM33"/>
    <mergeCell ref="C36:C39"/>
    <mergeCell ref="X36:X39"/>
    <mergeCell ref="C31:F34"/>
    <mergeCell ref="D36:W39"/>
    <mergeCell ref="AD36:AM39"/>
    <mergeCell ref="C24:F28"/>
    <mergeCell ref="AD21:AM23"/>
    <mergeCell ref="I16:X18"/>
    <mergeCell ref="C16:F18"/>
    <mergeCell ref="C19:F23"/>
    <mergeCell ref="K21:X23"/>
  </mergeCells>
  <dataValidations count="5">
    <dataValidation type="list" allowBlank="1" showInputMessage="1" showErrorMessage="1" sqref="AK19">
      <formula1>"午前,午後"</formula1>
    </dataValidation>
    <dataValidation type="list" allowBlank="1" showInputMessage="1" showErrorMessage="1" sqref="AD25:AE25">
      <formula1>"学習者用,指導者用"</formula1>
    </dataValidation>
    <dataValidation type="list" allowBlank="1" showInputMessage="1" showErrorMessage="1" sqref="AJ25:AM25">
      <formula1>"Microsoft Surface Go2,Microsoft Surface Go3,iPad"</formula1>
    </dataValidation>
    <dataValidation type="list" allowBlank="1" showInputMessage="1" showErrorMessage="1" sqref="AD32:AF32">
      <formula1>"見積依頼中,見積確定"</formula1>
    </dataValidation>
    <dataValidation type="list" allowBlank="1" showInputMessage="1" showErrorMessage="1" sqref="AD33:AF33">
      <formula1>"県費負担,生徒加入保険,生徒個人負担,県費加入保険負担,=$AI$34"</formula1>
    </dataValidation>
  </dataValidations>
  <pageMargins left="0.786805555555556" right="0.432638888888889" top="0.747916666666667" bottom="0.550694444444444" header="0.314583333333333" footer="0.314583333333333"/>
  <pageSetup paperSize="9" orientation="portrait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2"/>
  </sheetPr>
  <dimension ref="A1:AS51"/>
  <sheetViews>
    <sheetView showGridLines="0" tabSelected="1" zoomScale="130" zoomScaleNormal="130" workbookViewId="0">
      <selection activeCell="A13" sqref="A13:X13"/>
    </sheetView>
  </sheetViews>
  <sheetFormatPr defaultColWidth="4.625" defaultRowHeight="18" customHeight="1"/>
  <cols>
    <col min="1" max="1" width="2.625" style="1" customWidth="1"/>
    <col min="2" max="2" width="0.875" style="1" customWidth="1"/>
    <col min="3" max="6" width="4.375" style="1" customWidth="1"/>
    <col min="7" max="7" width="0.875" style="1" customWidth="1"/>
    <col min="8" max="8" width="1.625" style="1" customWidth="1"/>
    <col min="9" max="9" width="4.625" style="1"/>
    <col min="10" max="10" width="2.625" style="1" customWidth="1"/>
    <col min="11" max="11" width="4.625" style="1"/>
    <col min="12" max="12" width="0.875" style="1" customWidth="1"/>
    <col min="13" max="13" width="2.625" style="1" customWidth="1"/>
    <col min="14" max="14" width="4.625" style="1" customWidth="1"/>
    <col min="15" max="15" width="2.625" style="1" customWidth="1"/>
    <col min="16" max="16" width="4.625" style="1"/>
    <col min="17" max="19" width="3.625" style="1" customWidth="1"/>
    <col min="20" max="23" width="5.625" style="1" customWidth="1"/>
    <col min="24" max="24" width="2.625" style="1" customWidth="1"/>
    <col min="25" max="25" width="4.625" style="1"/>
    <col min="26" max="26" width="5.5" style="1" customWidth="1"/>
    <col min="27" max="27" width="4.625" style="1"/>
    <col min="28" max="28" width="4.625" style="30"/>
    <col min="29" max="29" width="4.625" style="1"/>
    <col min="30" max="30" width="4.625" style="1" customWidth="1"/>
    <col min="31" max="31" width="4.625" style="1"/>
    <col min="32" max="32" width="4.625" style="1" customWidth="1"/>
    <col min="33" max="37" width="4.625" style="1"/>
    <col min="38" max="38" width="4.625" style="30" customWidth="1"/>
    <col min="39" max="42" width="4.625" style="1" customWidth="1"/>
    <col min="43" max="43" width="8.5" style="1" customWidth="1"/>
    <col min="44" max="16384" width="4.625" style="1"/>
  </cols>
  <sheetData>
    <row r="1" customHeight="1" spans="1:45">
      <c r="A1" s="2" t="s">
        <v>0</v>
      </c>
      <c r="B1" s="3"/>
      <c r="AL1" s="53"/>
      <c r="AM1" s="54"/>
      <c r="AN1" s="54"/>
      <c r="AO1" s="54"/>
      <c r="AP1" s="54"/>
      <c r="AQ1" s="54"/>
      <c r="AR1" s="54"/>
      <c r="AS1" s="54"/>
    </row>
    <row r="2" customHeight="1" spans="1:45">
      <c r="A2" s="105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9"/>
      <c r="Z2" s="1" t="s">
        <v>2</v>
      </c>
      <c r="AB2" s="30" t="s">
        <v>3</v>
      </c>
      <c r="AD2" s="31" t="s">
        <v>4</v>
      </c>
      <c r="AE2" s="32"/>
      <c r="AF2" s="30" t="s">
        <v>5</v>
      </c>
      <c r="AG2" s="55">
        <v>1</v>
      </c>
      <c r="AH2" s="1" t="s">
        <v>6</v>
      </c>
      <c r="AL2" s="53" t="str">
        <f>IF(AG2&lt;10,DBCS(AG2),AG2)</f>
        <v>１</v>
      </c>
      <c r="AM2" s="54"/>
      <c r="AN2" s="54"/>
      <c r="AO2" s="54" t="str">
        <f>AD2&amp;AF2&amp;AL2&amp;AH2</f>
        <v>記入例第１号</v>
      </c>
      <c r="AP2" s="54"/>
      <c r="AQ2" s="54"/>
      <c r="AR2" s="54"/>
      <c r="AS2" s="54"/>
    </row>
    <row r="3" customHeight="1" spans="1: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T3" s="106" t="str">
        <f>AO2</f>
        <v>記入例第１号</v>
      </c>
      <c r="U3" s="26"/>
      <c r="V3" s="26"/>
      <c r="W3" s="26"/>
      <c r="AB3" s="1"/>
      <c r="AL3" s="53"/>
      <c r="AM3" s="54"/>
      <c r="AN3" s="54"/>
      <c r="AO3" s="54"/>
      <c r="AP3" s="54"/>
      <c r="AQ3" s="54"/>
      <c r="AR3" s="54"/>
      <c r="AS3" s="54"/>
    </row>
    <row r="4" customHeight="1" spans="1:4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7" t="str">
        <f>AP4</f>
        <v>令和６年６月１日</v>
      </c>
      <c r="U4" s="27"/>
      <c r="V4" s="27"/>
      <c r="W4" s="27"/>
      <c r="Z4" s="1" t="s">
        <v>7</v>
      </c>
      <c r="AB4" s="30" t="s">
        <v>3</v>
      </c>
      <c r="AC4" s="30"/>
      <c r="AD4" s="1" t="s">
        <v>8</v>
      </c>
      <c r="AE4" s="33">
        <v>6</v>
      </c>
      <c r="AF4" s="30" t="s">
        <v>9</v>
      </c>
      <c r="AG4" s="33">
        <v>6</v>
      </c>
      <c r="AH4" s="30" t="s">
        <v>10</v>
      </c>
      <c r="AI4" s="33">
        <v>1</v>
      </c>
      <c r="AJ4" s="30" t="s">
        <v>11</v>
      </c>
      <c r="AK4" s="30"/>
      <c r="AL4" s="56"/>
      <c r="AM4" s="57" t="str">
        <f>IF(AE4&lt;10,DBCS(AE4),AE4)</f>
        <v>６</v>
      </c>
      <c r="AN4" s="58" t="str">
        <f>IF(AG4&lt;10,DBCS(AG4),AG4)</f>
        <v>６</v>
      </c>
      <c r="AO4" s="58" t="str">
        <f>IF(AI4&lt;10,DBCS(AI4),AI4)</f>
        <v>１</v>
      </c>
      <c r="AP4" s="74" t="str">
        <f>"令和"&amp;AM4&amp;"年"&amp;AN4&amp;"月"&amp;AO4&amp;"日"</f>
        <v>令和６年６月１日</v>
      </c>
      <c r="AQ4" s="54"/>
      <c r="AR4" s="54"/>
      <c r="AS4" s="54"/>
    </row>
    <row r="5" customHeight="1" spans="1: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AK5" s="3"/>
      <c r="AL5" s="53"/>
      <c r="AM5" s="54"/>
      <c r="AN5" s="54"/>
      <c r="AO5" s="54"/>
      <c r="AP5" s="54"/>
      <c r="AQ5" s="54"/>
      <c r="AR5" s="54"/>
      <c r="AS5" s="54"/>
    </row>
    <row r="6" customHeight="1" spans="1:45">
      <c r="A6" s="7" t="s">
        <v>12</v>
      </c>
      <c r="B6" s="7"/>
      <c r="C6" s="8"/>
      <c r="D6" s="8"/>
      <c r="E6" s="8"/>
      <c r="F6" s="8"/>
      <c r="G6" s="8"/>
      <c r="H6" s="6"/>
      <c r="I6" s="6"/>
      <c r="J6" s="21"/>
      <c r="K6" s="21"/>
      <c r="L6" s="21"/>
      <c r="M6" s="21"/>
      <c r="N6" s="21"/>
      <c r="O6" s="21"/>
      <c r="P6" s="21"/>
      <c r="Q6" s="21"/>
      <c r="R6" s="6"/>
      <c r="S6" s="6"/>
      <c r="T6" s="6"/>
      <c r="U6" s="6"/>
      <c r="V6" s="6"/>
      <c r="W6" s="6"/>
      <c r="X6" s="6"/>
      <c r="AK6" s="3"/>
      <c r="AL6" s="53"/>
      <c r="AM6" s="54"/>
      <c r="AN6" s="54"/>
      <c r="AO6" s="54"/>
      <c r="AP6" s="54"/>
      <c r="AQ6" s="54"/>
      <c r="AR6" s="54"/>
      <c r="AS6" s="54"/>
    </row>
    <row r="7" customHeight="1" spans="1:45">
      <c r="A7" s="6"/>
      <c r="B7" s="6"/>
      <c r="C7" s="6"/>
      <c r="D7" s="6"/>
      <c r="E7" s="6"/>
      <c r="F7" s="6"/>
      <c r="G7" s="6"/>
      <c r="H7" s="6"/>
      <c r="I7" s="6"/>
      <c r="J7" s="21"/>
      <c r="K7" s="21"/>
      <c r="L7" s="21"/>
      <c r="M7" s="21"/>
      <c r="N7" s="21"/>
      <c r="O7" s="21"/>
      <c r="P7" s="21"/>
      <c r="Q7" s="21"/>
      <c r="R7" s="6"/>
      <c r="S7" s="6"/>
      <c r="T7" s="6"/>
      <c r="U7" s="6"/>
      <c r="V7" s="6"/>
      <c r="W7" s="6"/>
      <c r="X7" s="6"/>
      <c r="AB7" s="1"/>
      <c r="AK7" s="59"/>
      <c r="AL7" s="53"/>
      <c r="AM7" s="54"/>
      <c r="AN7" s="54"/>
      <c r="AO7" s="54" t="str">
        <f>AD8&amp;"　殿"</f>
        <v>記入例高等学校　殿</v>
      </c>
      <c r="AP7" s="54"/>
      <c r="AQ7" s="54"/>
      <c r="AR7" s="54"/>
      <c r="AS7" s="54"/>
    </row>
    <row r="8" customHeight="1" spans="1:45">
      <c r="A8" s="6"/>
      <c r="B8" s="6"/>
      <c r="C8" s="6"/>
      <c r="D8" s="6"/>
      <c r="E8" s="6"/>
      <c r="F8" s="6"/>
      <c r="G8" s="6"/>
      <c r="H8" s="6"/>
      <c r="I8" s="6"/>
      <c r="J8" s="21"/>
      <c r="K8" s="21"/>
      <c r="L8" s="21"/>
      <c r="M8" s="21"/>
      <c r="N8" s="21"/>
      <c r="O8" s="21"/>
      <c r="P8" s="21"/>
      <c r="R8" s="6" t="str">
        <f>AD8</f>
        <v>記入例高等学校</v>
      </c>
      <c r="T8" s="6"/>
      <c r="U8" s="6"/>
      <c r="V8" s="6"/>
      <c r="W8" s="6"/>
      <c r="X8" s="28"/>
      <c r="Z8" s="1" t="s">
        <v>13</v>
      </c>
      <c r="AB8" s="30" t="s">
        <v>3</v>
      </c>
      <c r="AD8" s="31" t="s">
        <v>14</v>
      </c>
      <c r="AE8" s="34"/>
      <c r="AF8" s="34"/>
      <c r="AG8" s="34"/>
      <c r="AH8" s="32"/>
      <c r="AL8" s="53"/>
      <c r="AM8" s="54"/>
      <c r="AN8" s="54"/>
      <c r="AO8" s="54"/>
      <c r="AP8" s="54"/>
      <c r="AQ8" s="54"/>
      <c r="AR8" s="54"/>
      <c r="AS8" s="54"/>
    </row>
    <row r="9" customHeight="1" spans="1:45">
      <c r="A9" s="6"/>
      <c r="B9" s="6"/>
      <c r="C9" s="6"/>
      <c r="D9" s="6"/>
      <c r="E9" s="6"/>
      <c r="F9" s="6"/>
      <c r="G9" s="6"/>
      <c r="H9" s="6"/>
      <c r="I9" s="6"/>
      <c r="J9" s="21"/>
      <c r="K9" s="21"/>
      <c r="L9" s="21"/>
      <c r="M9" s="21"/>
      <c r="N9" s="21"/>
      <c r="O9" s="21"/>
      <c r="P9" s="21"/>
      <c r="R9" s="6" t="str">
        <f>AD9</f>
        <v>校長　鹿児島　太郎</v>
      </c>
      <c r="T9" s="6"/>
      <c r="U9" s="6"/>
      <c r="V9" s="6"/>
      <c r="W9" s="17" t="s">
        <v>15</v>
      </c>
      <c r="X9" s="28"/>
      <c r="AD9" s="31" t="s">
        <v>74</v>
      </c>
      <c r="AE9" s="34"/>
      <c r="AF9" s="34"/>
      <c r="AG9" s="34"/>
      <c r="AH9" s="32"/>
      <c r="AL9" s="53"/>
      <c r="AM9" s="54"/>
      <c r="AN9" s="54"/>
      <c r="AO9" s="54"/>
      <c r="AP9" s="54"/>
      <c r="AQ9" s="54"/>
      <c r="AR9" s="54"/>
      <c r="AS9" s="54"/>
    </row>
    <row r="10" customHeight="1" spans="1:45">
      <c r="A10" s="6"/>
      <c r="B10" s="6"/>
      <c r="C10" s="6"/>
      <c r="D10" s="6"/>
      <c r="E10" s="6"/>
      <c r="F10" s="6"/>
      <c r="G10" s="6"/>
      <c r="H10" s="6"/>
      <c r="I10" s="6"/>
      <c r="J10" s="21"/>
      <c r="K10" s="21"/>
      <c r="L10" s="21"/>
      <c r="M10" s="21"/>
      <c r="N10" s="21"/>
      <c r="O10" s="21"/>
      <c r="P10" s="21"/>
      <c r="Q10" s="21"/>
      <c r="R10" s="6"/>
      <c r="S10" s="6"/>
      <c r="T10" s="6"/>
      <c r="U10" s="6"/>
      <c r="V10" s="6"/>
      <c r="W10" s="6"/>
      <c r="X10" s="17"/>
      <c r="AL10" s="53"/>
      <c r="AM10" s="54"/>
      <c r="AN10" s="54"/>
      <c r="AO10" s="54"/>
      <c r="AP10" s="54"/>
      <c r="AQ10" s="54"/>
      <c r="AR10" s="54"/>
      <c r="AS10" s="54"/>
    </row>
    <row r="11" customHeight="1" spans="1:45">
      <c r="A11" s="9" t="s">
        <v>17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AL11" s="53"/>
      <c r="AM11" s="54"/>
      <c r="AN11" s="54"/>
      <c r="AO11" s="54"/>
      <c r="AP11" s="54"/>
      <c r="AQ11" s="54"/>
      <c r="AR11" s="54"/>
      <c r="AS11" s="54"/>
    </row>
    <row r="12" customHeight="1" spans="1:45">
      <c r="A12" s="9" t="s">
        <v>18</v>
      </c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AL12" s="53"/>
      <c r="AM12" s="54"/>
      <c r="AN12" s="54"/>
      <c r="AO12" s="54"/>
      <c r="AP12" s="54"/>
      <c r="AQ12" s="54"/>
      <c r="AR12" s="54"/>
      <c r="AS12" s="54"/>
    </row>
    <row r="13" customHeight="1" spans="1:45">
      <c r="A13" s="10" t="s">
        <v>19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AL13" s="53"/>
      <c r="AM13" s="54"/>
      <c r="AN13" s="54"/>
      <c r="AO13" s="54"/>
      <c r="AP13" s="54"/>
      <c r="AQ13" s="54"/>
      <c r="AR13" s="54"/>
      <c r="AS13" s="54"/>
    </row>
    <row r="14" customHeight="1" spans="1:45">
      <c r="A14" s="11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Z14" s="35"/>
      <c r="AL14" s="53"/>
      <c r="AM14" s="54"/>
      <c r="AN14" s="54"/>
      <c r="AO14" s="54"/>
      <c r="AP14" s="54"/>
      <c r="AQ14" s="54"/>
      <c r="AR14" s="54"/>
      <c r="AS14" s="54"/>
    </row>
    <row r="15" ht="24.95" customHeight="1" spans="1:45">
      <c r="A15" s="11"/>
      <c r="B15" s="13"/>
      <c r="C15" s="14" t="s">
        <v>20</v>
      </c>
      <c r="D15" s="14"/>
      <c r="E15" s="14"/>
      <c r="F15" s="14"/>
      <c r="G15" s="13"/>
      <c r="H15" s="12"/>
      <c r="I15" s="22" t="str">
        <f>AD15</f>
        <v>記入例高等学校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Z15" s="6" t="s">
        <v>21</v>
      </c>
      <c r="AB15" s="30" t="s">
        <v>3</v>
      </c>
      <c r="AD15" s="31" t="s">
        <v>14</v>
      </c>
      <c r="AE15" s="34"/>
      <c r="AF15" s="34"/>
      <c r="AG15" s="34"/>
      <c r="AH15" s="32"/>
      <c r="AL15" s="53"/>
      <c r="AM15" s="54"/>
      <c r="AN15" s="54"/>
      <c r="AO15" s="54"/>
      <c r="AP15" s="54"/>
      <c r="AQ15" s="54"/>
      <c r="AR15" s="54"/>
      <c r="AS15" s="54"/>
    </row>
    <row r="16" ht="12.95" customHeight="1" spans="1:45">
      <c r="A16" s="11"/>
      <c r="B16" s="11"/>
      <c r="C16" s="15" t="s">
        <v>22</v>
      </c>
      <c r="D16" s="15"/>
      <c r="E16" s="15"/>
      <c r="F16" s="15"/>
      <c r="G16" s="15"/>
      <c r="H16" s="12"/>
      <c r="I16" s="22" t="str">
        <f>AD17</f>
        <v>１年１組　薩摩　花子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AA16" s="6"/>
      <c r="AL16" s="53"/>
      <c r="AM16" s="54"/>
      <c r="AN16" s="54"/>
      <c r="AO16" s="54"/>
      <c r="AP16" s="54"/>
      <c r="AQ16" s="54"/>
      <c r="AR16" s="54"/>
      <c r="AS16" s="54"/>
    </row>
    <row r="17" ht="12.95" customHeight="1" spans="1:45">
      <c r="A17" s="11"/>
      <c r="B17" s="11"/>
      <c r="C17" s="15"/>
      <c r="D17" s="15"/>
      <c r="E17" s="15"/>
      <c r="F17" s="15"/>
      <c r="G17" s="15"/>
      <c r="H17" s="1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Z17" s="6" t="s">
        <v>23</v>
      </c>
      <c r="AB17" s="30" t="s">
        <v>3</v>
      </c>
      <c r="AD17" s="31" t="s">
        <v>75</v>
      </c>
      <c r="AE17" s="34"/>
      <c r="AF17" s="34"/>
      <c r="AG17" s="34"/>
      <c r="AH17" s="32"/>
      <c r="AL17" s="53"/>
      <c r="AM17" s="54"/>
      <c r="AN17" s="54"/>
      <c r="AO17" s="57" t="str">
        <f>IF(AE19&lt;10,DBCS(AE19),AE19)</f>
        <v>６</v>
      </c>
      <c r="AP17" s="57" t="str">
        <f>IF(AG19&lt;10,DBCS(AG19),AG19)</f>
        <v>５</v>
      </c>
      <c r="AQ17" s="57">
        <f>IF(AI19&lt;10,DBCS(AI19),AI19)</f>
        <v>30</v>
      </c>
      <c r="AR17" s="54"/>
      <c r="AS17" s="54"/>
    </row>
    <row r="18" ht="12.95" customHeight="1" spans="1:27">
      <c r="A18" s="11"/>
      <c r="B18" s="11"/>
      <c r="C18" s="15"/>
      <c r="D18" s="15"/>
      <c r="E18" s="15"/>
      <c r="F18" s="15"/>
      <c r="G18" s="15"/>
      <c r="H18" s="1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Z18" s="6"/>
      <c r="AA18" s="6"/>
    </row>
    <row r="19" ht="15.95" customHeight="1" spans="1:43">
      <c r="A19" s="11"/>
      <c r="B19" s="11"/>
      <c r="C19" s="15" t="s">
        <v>25</v>
      </c>
      <c r="D19" s="15"/>
      <c r="E19" s="15"/>
      <c r="F19" s="15"/>
      <c r="G19" s="15"/>
      <c r="H19" s="12"/>
      <c r="I19" s="12" t="s">
        <v>26</v>
      </c>
      <c r="J19" s="12"/>
      <c r="K19" s="22" t="str">
        <f>AD19&amp;AO17&amp;AF19&amp;AP17&amp;AH19&amp;AQ17&amp;AJ19&amp;"　"&amp;AK19&amp;AP19&amp;AM19&amp;AQ19&amp;AO19</f>
        <v>令和６年５月30日　午前10時30分頃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Z19" s="1" t="s">
        <v>7</v>
      </c>
      <c r="AB19" s="30" t="s">
        <v>3</v>
      </c>
      <c r="AC19" s="30"/>
      <c r="AD19" s="1" t="s">
        <v>8</v>
      </c>
      <c r="AE19" s="36">
        <v>6</v>
      </c>
      <c r="AF19" s="30" t="s">
        <v>9</v>
      </c>
      <c r="AG19" s="36">
        <v>5</v>
      </c>
      <c r="AH19" s="30" t="s">
        <v>10</v>
      </c>
      <c r="AI19" s="36">
        <v>30</v>
      </c>
      <c r="AJ19" s="30" t="s">
        <v>11</v>
      </c>
      <c r="AK19" s="60" t="s">
        <v>27</v>
      </c>
      <c r="AL19" s="36">
        <v>10</v>
      </c>
      <c r="AM19" s="30" t="s">
        <v>28</v>
      </c>
      <c r="AN19" s="33">
        <v>30</v>
      </c>
      <c r="AO19" s="54" t="s">
        <v>29</v>
      </c>
      <c r="AP19" s="58">
        <f>IF(AL19&lt;10,DBCS(AL19),AL19)</f>
        <v>10</v>
      </c>
      <c r="AQ19" s="57">
        <f>IF(AN19&lt;10,DBCS(AN19),AN19)</f>
        <v>30</v>
      </c>
    </row>
    <row r="20" ht="15.95" customHeight="1" spans="1:43">
      <c r="A20" s="11"/>
      <c r="B20" s="11"/>
      <c r="C20" s="15"/>
      <c r="D20" s="15"/>
      <c r="E20" s="15"/>
      <c r="F20" s="15"/>
      <c r="G20" s="15"/>
      <c r="H20" s="12"/>
      <c r="I20" s="12" t="s">
        <v>30</v>
      </c>
      <c r="J20" s="12"/>
      <c r="K20" s="12" t="str">
        <f>IF(AD20="","",AD20)</f>
        <v>１年１組教室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Z20" s="1" t="s">
        <v>31</v>
      </c>
      <c r="AB20" s="30" t="s">
        <v>3</v>
      </c>
      <c r="AD20" s="37" t="s">
        <v>76</v>
      </c>
      <c r="AE20" s="38"/>
      <c r="AF20" s="38"/>
      <c r="AG20" s="38"/>
      <c r="AH20" s="38"/>
      <c r="AI20" s="38"/>
      <c r="AJ20" s="38"/>
      <c r="AK20" s="38"/>
      <c r="AL20" s="38"/>
      <c r="AM20" s="61"/>
      <c r="AO20" s="57"/>
      <c r="AP20" s="54"/>
      <c r="AQ20" s="54"/>
    </row>
    <row r="21" ht="15.95" customHeight="1" spans="1:43">
      <c r="A21" s="11"/>
      <c r="B21" s="11"/>
      <c r="C21" s="15"/>
      <c r="D21" s="15"/>
      <c r="E21" s="15"/>
      <c r="F21" s="15"/>
      <c r="G21" s="15"/>
      <c r="H21" s="12"/>
      <c r="I21" s="23" t="s">
        <v>33</v>
      </c>
      <c r="J21" s="12"/>
      <c r="K21" s="18" t="str">
        <f>IF(AD21="","",AD21)</f>
        <v>数学の授業で机上にて使用中，不注意による落下のため</v>
      </c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Z21" s="6" t="s">
        <v>34</v>
      </c>
      <c r="AA21" s="6"/>
      <c r="AB21" s="30" t="s">
        <v>3</v>
      </c>
      <c r="AD21" s="39" t="s">
        <v>77</v>
      </c>
      <c r="AE21" s="40"/>
      <c r="AF21" s="40"/>
      <c r="AG21" s="40"/>
      <c r="AH21" s="40"/>
      <c r="AI21" s="40"/>
      <c r="AJ21" s="40"/>
      <c r="AK21" s="40"/>
      <c r="AL21" s="40"/>
      <c r="AM21" s="62"/>
      <c r="AO21" s="57"/>
      <c r="AP21" s="54"/>
      <c r="AQ21" s="54"/>
    </row>
    <row r="22" ht="15.95" customHeight="1" spans="1:43">
      <c r="A22" s="11"/>
      <c r="B22" s="11"/>
      <c r="C22" s="15"/>
      <c r="D22" s="15"/>
      <c r="E22" s="15"/>
      <c r="F22" s="15"/>
      <c r="G22" s="15"/>
      <c r="H22" s="12"/>
      <c r="I22" s="12"/>
      <c r="J22" s="12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Z22" s="6"/>
      <c r="AA22" s="6"/>
      <c r="AD22" s="41"/>
      <c r="AE22" s="42"/>
      <c r="AF22" s="42"/>
      <c r="AG22" s="42"/>
      <c r="AH22" s="42"/>
      <c r="AI22" s="42"/>
      <c r="AJ22" s="42"/>
      <c r="AK22" s="42"/>
      <c r="AL22" s="42"/>
      <c r="AM22" s="63"/>
      <c r="AO22" s="54"/>
      <c r="AP22" s="54"/>
      <c r="AQ22" s="54"/>
    </row>
    <row r="23" ht="15.95" customHeight="1" spans="1:43">
      <c r="A23" s="11"/>
      <c r="B23" s="11"/>
      <c r="C23" s="15"/>
      <c r="D23" s="15"/>
      <c r="E23" s="15"/>
      <c r="F23" s="15"/>
      <c r="G23" s="15"/>
      <c r="H23" s="12"/>
      <c r="I23" s="24"/>
      <c r="J23" s="13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Z23" s="6"/>
      <c r="AA23" s="6"/>
      <c r="AD23" s="43"/>
      <c r="AE23" s="44"/>
      <c r="AF23" s="44"/>
      <c r="AG23" s="44"/>
      <c r="AH23" s="44"/>
      <c r="AI23" s="44"/>
      <c r="AJ23" s="44"/>
      <c r="AK23" s="44"/>
      <c r="AL23" s="44"/>
      <c r="AM23" s="64"/>
      <c r="AO23" s="54"/>
      <c r="AP23" s="54"/>
      <c r="AQ23" s="54"/>
    </row>
    <row r="24" ht="15.95" customHeight="1" spans="1:45">
      <c r="A24" s="11"/>
      <c r="B24" s="11"/>
      <c r="C24" s="15" t="s">
        <v>36</v>
      </c>
      <c r="D24" s="15"/>
      <c r="E24" s="15"/>
      <c r="F24" s="15"/>
      <c r="G24" s="15"/>
      <c r="H24" s="12"/>
      <c r="I24" s="12" t="s">
        <v>37</v>
      </c>
      <c r="J24" s="12"/>
      <c r="K24" s="24" t="s">
        <v>38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Z24" s="12"/>
      <c r="AA24" s="12"/>
      <c r="AB24" s="45"/>
      <c r="AC24" s="24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24"/>
      <c r="AO24" s="75"/>
      <c r="AP24" s="75"/>
      <c r="AQ24" s="75"/>
      <c r="AR24" s="24"/>
      <c r="AS24" s="24"/>
    </row>
    <row r="25" ht="15.95" customHeight="1" spans="1:43">
      <c r="A25" s="11"/>
      <c r="B25" s="11"/>
      <c r="C25" s="15"/>
      <c r="D25" s="15"/>
      <c r="E25" s="15"/>
      <c r="F25" s="15"/>
      <c r="G25" s="15"/>
      <c r="H25" s="12"/>
      <c r="I25" s="12"/>
      <c r="J25" s="12"/>
      <c r="K25" s="12" t="str">
        <f>AD25&amp;AF25&amp;"（"&amp;AJ25&amp;"）"</f>
        <v>学習者用タブレット端末（Microsoft Surface Go2）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Z25" s="6" t="s">
        <v>39</v>
      </c>
      <c r="AA25" s="6"/>
      <c r="AB25" s="30" t="s">
        <v>3</v>
      </c>
      <c r="AD25" s="31" t="s">
        <v>40</v>
      </c>
      <c r="AE25" s="32"/>
      <c r="AF25" s="31" t="s">
        <v>41</v>
      </c>
      <c r="AG25" s="34"/>
      <c r="AH25" s="34"/>
      <c r="AI25" s="32"/>
      <c r="AJ25" s="50" t="s">
        <v>42</v>
      </c>
      <c r="AK25" s="51"/>
      <c r="AL25" s="51"/>
      <c r="AM25" s="52"/>
      <c r="AO25" s="54"/>
      <c r="AP25" s="54"/>
      <c r="AQ25" s="54"/>
    </row>
    <row r="26" ht="15.95" customHeight="1" spans="1:43">
      <c r="A26" s="11"/>
      <c r="B26" s="11"/>
      <c r="C26" s="15"/>
      <c r="D26" s="15"/>
      <c r="E26" s="15"/>
      <c r="F26" s="15"/>
      <c r="G26" s="15"/>
      <c r="H26" s="12"/>
      <c r="I26" s="24"/>
      <c r="J26" s="24"/>
      <c r="K26" s="12" t="str">
        <f>AD26&amp;"　"&amp;AF26</f>
        <v>機器番号　2300000</v>
      </c>
      <c r="L26" s="12"/>
      <c r="M26" s="12"/>
      <c r="N26" s="12"/>
      <c r="O26" s="12"/>
      <c r="P26" s="12"/>
      <c r="Q26" s="12"/>
      <c r="R26" s="12" t="str">
        <f>AJ26&amp;"　"&amp;AL26</f>
        <v>管理番号　154</v>
      </c>
      <c r="S26" s="12"/>
      <c r="T26" s="12"/>
      <c r="U26" s="12"/>
      <c r="V26" s="12"/>
      <c r="W26" s="12"/>
      <c r="X26" s="12"/>
      <c r="Z26" s="6"/>
      <c r="AA26" s="6"/>
      <c r="AD26" s="47" t="s">
        <v>43</v>
      </c>
      <c r="AE26" s="47"/>
      <c r="AF26" s="31">
        <v>2300000</v>
      </c>
      <c r="AG26" s="34"/>
      <c r="AH26" s="34"/>
      <c r="AI26" s="32"/>
      <c r="AJ26" s="1" t="s">
        <v>44</v>
      </c>
      <c r="AL26" s="65" t="s">
        <v>78</v>
      </c>
      <c r="AM26" s="66"/>
      <c r="AO26" s="54"/>
      <c r="AP26" s="54"/>
      <c r="AQ26" s="54"/>
    </row>
    <row r="27" ht="15.95" customHeight="1" spans="1:43">
      <c r="A27" s="11"/>
      <c r="B27" s="11"/>
      <c r="C27" s="15"/>
      <c r="D27" s="15"/>
      <c r="E27" s="15"/>
      <c r="F27" s="15"/>
      <c r="G27" s="15"/>
      <c r="H27" s="12"/>
      <c r="I27" s="12" t="s">
        <v>45</v>
      </c>
      <c r="J27" s="12"/>
      <c r="K27" s="12" t="str">
        <f>AN27&amp;AE27</f>
        <v>１台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Z27" s="6" t="s">
        <v>46</v>
      </c>
      <c r="AA27" s="6"/>
      <c r="AB27" s="30" t="s">
        <v>3</v>
      </c>
      <c r="AD27" s="33">
        <v>1</v>
      </c>
      <c r="AE27" s="30" t="s">
        <v>47</v>
      </c>
      <c r="AN27" s="54" t="str">
        <f>IF(AD27&lt;10,DBCS(AD27),AD27)</f>
        <v>１</v>
      </c>
      <c r="AO27" s="54"/>
      <c r="AP27" s="54"/>
      <c r="AQ27" s="54"/>
    </row>
    <row r="28" ht="15.95" customHeight="1" spans="1:27">
      <c r="A28" s="11"/>
      <c r="B28" s="11"/>
      <c r="C28" s="15"/>
      <c r="D28" s="15"/>
      <c r="E28" s="15"/>
      <c r="F28" s="15"/>
      <c r="G28" s="15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Z28" s="6"/>
      <c r="AA28" s="6"/>
    </row>
    <row r="29" ht="48" customHeight="1" spans="1:39">
      <c r="A29" s="11"/>
      <c r="B29" s="11"/>
      <c r="C29" s="15" t="s">
        <v>48</v>
      </c>
      <c r="D29" s="15"/>
      <c r="E29" s="15"/>
      <c r="F29" s="15"/>
      <c r="G29" s="15"/>
      <c r="H29" s="12"/>
      <c r="I29" s="22" t="str">
        <f>IF(AD29="","",AD29)</f>
        <v>速やかにＩＣＴ担当者及び管理職へ報告後，修理依頼を行った。</v>
      </c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Z29" s="6" t="s">
        <v>49</v>
      </c>
      <c r="AA29" s="6"/>
      <c r="AB29" s="30" t="s">
        <v>3</v>
      </c>
      <c r="AD29" s="48" t="s">
        <v>79</v>
      </c>
      <c r="AE29" s="49"/>
      <c r="AF29" s="49"/>
      <c r="AG29" s="49"/>
      <c r="AH29" s="49"/>
      <c r="AI29" s="49"/>
      <c r="AJ29" s="49"/>
      <c r="AK29" s="49"/>
      <c r="AL29" s="49"/>
      <c r="AM29" s="67"/>
    </row>
    <row r="30" ht="48" customHeight="1" spans="1:39">
      <c r="A30" s="11"/>
      <c r="B30" s="11"/>
      <c r="C30" s="15" t="s">
        <v>51</v>
      </c>
      <c r="D30" s="15"/>
      <c r="E30" s="15"/>
      <c r="F30" s="15"/>
      <c r="G30" s="15"/>
      <c r="H30" s="12"/>
      <c r="I30" s="22" t="str">
        <f>IF(AD30="","",AD30)</f>
        <v>充電保管庫にて保管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Z30" s="6" t="s">
        <v>52</v>
      </c>
      <c r="AA30" s="6"/>
      <c r="AB30" s="30" t="s">
        <v>3</v>
      </c>
      <c r="AD30" s="48" t="s">
        <v>80</v>
      </c>
      <c r="AE30" s="49"/>
      <c r="AF30" s="49"/>
      <c r="AG30" s="49"/>
      <c r="AH30" s="49"/>
      <c r="AI30" s="49"/>
      <c r="AJ30" s="49"/>
      <c r="AK30" s="49"/>
      <c r="AL30" s="49"/>
      <c r="AM30" s="67"/>
    </row>
    <row r="31" ht="15.95" customHeight="1" spans="1:27">
      <c r="A31" s="11"/>
      <c r="B31" s="11"/>
      <c r="C31" s="15" t="s">
        <v>54</v>
      </c>
      <c r="D31" s="15"/>
      <c r="E31" s="15"/>
      <c r="F31" s="15"/>
      <c r="G31" s="15"/>
      <c r="H31" s="12"/>
      <c r="I31" s="12" t="s">
        <v>55</v>
      </c>
      <c r="J31" s="12"/>
      <c r="K31" s="12"/>
      <c r="L31" s="12"/>
      <c r="M31" s="24"/>
      <c r="N31" s="12" t="s">
        <v>56</v>
      </c>
      <c r="O31" s="12"/>
      <c r="P31" s="12"/>
      <c r="Q31" s="12"/>
      <c r="R31" s="12"/>
      <c r="S31" s="12"/>
      <c r="T31" s="12"/>
      <c r="U31" s="12"/>
      <c r="V31" s="12"/>
      <c r="W31" s="12"/>
      <c r="X31" s="12"/>
      <c r="Z31" s="6"/>
      <c r="AA31" s="6"/>
    </row>
    <row r="32" ht="15.95" customHeight="1" spans="1:34">
      <c r="A32" s="11"/>
      <c r="B32" s="11"/>
      <c r="C32" s="15"/>
      <c r="D32" s="15"/>
      <c r="E32" s="15"/>
      <c r="F32" s="15"/>
      <c r="G32" s="12"/>
      <c r="H32" s="12"/>
      <c r="I32" s="12" t="s">
        <v>57</v>
      </c>
      <c r="J32" s="12"/>
      <c r="K32" s="12"/>
      <c r="L32" s="12"/>
      <c r="M32" s="24"/>
      <c r="N32" s="25" t="str">
        <f>IF(AD32="見積依頼中",AD32,AG32)</f>
        <v>見積依頼中</v>
      </c>
      <c r="O32" s="25"/>
      <c r="P32" s="25"/>
      <c r="Q32" s="24"/>
      <c r="R32" s="24"/>
      <c r="S32" s="24"/>
      <c r="T32" s="29"/>
      <c r="U32" s="12"/>
      <c r="V32" s="12"/>
      <c r="W32" s="12"/>
      <c r="X32" s="12"/>
      <c r="Z32" s="6" t="s">
        <v>58</v>
      </c>
      <c r="AA32" s="6"/>
      <c r="AB32" s="30" t="s">
        <v>3</v>
      </c>
      <c r="AD32" s="31" t="s">
        <v>81</v>
      </c>
      <c r="AE32" s="34"/>
      <c r="AF32" s="32"/>
      <c r="AG32" s="68"/>
      <c r="AH32" s="69"/>
    </row>
    <row r="33" ht="15.95" customHeight="1" spans="1:39">
      <c r="A33" s="11"/>
      <c r="B33" s="11"/>
      <c r="C33" s="15"/>
      <c r="D33" s="15"/>
      <c r="E33" s="15"/>
      <c r="F33" s="15"/>
      <c r="G33" s="12"/>
      <c r="H33" s="12"/>
      <c r="I33" s="24" t="s">
        <v>60</v>
      </c>
      <c r="J33" s="12"/>
      <c r="K33" s="12"/>
      <c r="L33" s="12"/>
      <c r="M33" s="24"/>
      <c r="N33" s="12" t="str">
        <f>AD33&amp;"（予定）"</f>
        <v>生徒加入保険（予定）</v>
      </c>
      <c r="O33" s="12"/>
      <c r="P33" s="12"/>
      <c r="Q33" s="12"/>
      <c r="R33" s="12"/>
      <c r="S33" s="12"/>
      <c r="T33" s="12"/>
      <c r="U33" s="12"/>
      <c r="V33" s="12"/>
      <c r="W33" s="12"/>
      <c r="X33" s="12"/>
      <c r="Z33" s="6" t="s">
        <v>61</v>
      </c>
      <c r="AA33" s="6"/>
      <c r="AB33" s="30" t="s">
        <v>3</v>
      </c>
      <c r="AD33" s="50" t="s">
        <v>82</v>
      </c>
      <c r="AE33" s="51"/>
      <c r="AF33" s="52"/>
      <c r="AG33" s="70"/>
      <c r="AH33" s="71" t="s">
        <v>54</v>
      </c>
      <c r="AI33" s="31"/>
      <c r="AJ33" s="34"/>
      <c r="AK33" s="34"/>
      <c r="AL33" s="34"/>
      <c r="AM33" s="32"/>
    </row>
    <row r="34" ht="15.95" customHeight="1" spans="1:42">
      <c r="A34" s="11"/>
      <c r="B34" s="11"/>
      <c r="C34" s="15"/>
      <c r="D34" s="15"/>
      <c r="E34" s="15"/>
      <c r="F34" s="15"/>
      <c r="G34" s="12"/>
      <c r="H34" s="12"/>
      <c r="I34" s="24" t="s">
        <v>63</v>
      </c>
      <c r="J34" s="12"/>
      <c r="K34" s="12"/>
      <c r="L34" s="12"/>
      <c r="M34" s="12"/>
      <c r="N34" s="12" t="str">
        <f>AD34&amp;AN34&amp;AF34&amp;AO34&amp;AH34&amp;"頃"</f>
        <v>令和６年７月頃</v>
      </c>
      <c r="O34" s="12"/>
      <c r="P34" s="12"/>
      <c r="Q34" s="12"/>
      <c r="R34" s="12"/>
      <c r="S34" s="12"/>
      <c r="T34" s="12"/>
      <c r="U34" s="12"/>
      <c r="V34" s="12"/>
      <c r="W34" s="12"/>
      <c r="X34" s="12"/>
      <c r="Z34" s="6" t="s">
        <v>64</v>
      </c>
      <c r="AA34" s="6"/>
      <c r="AB34" s="30" t="s">
        <v>3</v>
      </c>
      <c r="AD34" s="1" t="s">
        <v>8</v>
      </c>
      <c r="AE34" s="33">
        <v>6</v>
      </c>
      <c r="AF34" s="30" t="s">
        <v>9</v>
      </c>
      <c r="AG34" s="33">
        <v>7</v>
      </c>
      <c r="AH34" s="30" t="s">
        <v>10</v>
      </c>
      <c r="AI34" s="72"/>
      <c r="AJ34" s="30"/>
      <c r="AK34" s="73"/>
      <c r="AL34" s="73"/>
      <c r="AM34" s="73"/>
      <c r="AN34" s="54" t="str">
        <f>IF(AE34&lt;10,DBCS(AE34),AE34)</f>
        <v>６</v>
      </c>
      <c r="AO34" s="54" t="str">
        <f>IF(AG34&lt;10,DBCS(AG34),AG34)</f>
        <v>７</v>
      </c>
      <c r="AP34" s="54" t="str">
        <f>IF(AI34&lt;10,DBCS(AI34),AI34)</f>
        <v/>
      </c>
    </row>
    <row r="35" customHeight="1" spans="1:27">
      <c r="A35" s="16"/>
      <c r="B35" s="16"/>
      <c r="C35" s="6" t="s">
        <v>65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Z35" s="6"/>
      <c r="AA35" s="6"/>
    </row>
    <row r="36" ht="15.95" customHeight="1" spans="1:39">
      <c r="A36" s="16"/>
      <c r="B36" s="16"/>
      <c r="C36" s="17"/>
      <c r="D36" s="18" t="str">
        <f>AD36</f>
        <v>使用方法及び保管方法についての指導を再度徹底する。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9"/>
      <c r="Z36" s="6" t="s">
        <v>66</v>
      </c>
      <c r="AA36" s="6"/>
      <c r="AD36" s="39" t="s">
        <v>83</v>
      </c>
      <c r="AE36" s="40"/>
      <c r="AF36" s="40"/>
      <c r="AG36" s="40"/>
      <c r="AH36" s="40"/>
      <c r="AI36" s="40"/>
      <c r="AJ36" s="40"/>
      <c r="AK36" s="40"/>
      <c r="AL36" s="40"/>
      <c r="AM36" s="62"/>
    </row>
    <row r="37" ht="15.95" customHeight="1" spans="1:39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9"/>
      <c r="Z37" s="6"/>
      <c r="AA37" s="6"/>
      <c r="AD37" s="41"/>
      <c r="AE37" s="42"/>
      <c r="AF37" s="42"/>
      <c r="AG37" s="42"/>
      <c r="AH37" s="42"/>
      <c r="AI37" s="42"/>
      <c r="AJ37" s="42"/>
      <c r="AK37" s="42"/>
      <c r="AL37" s="42"/>
      <c r="AM37" s="63"/>
    </row>
    <row r="38" ht="15.95" customHeight="1" spans="1:39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9"/>
      <c r="Z38" s="6"/>
      <c r="AA38" s="6"/>
      <c r="AD38" s="41"/>
      <c r="AE38" s="42"/>
      <c r="AF38" s="42"/>
      <c r="AG38" s="42"/>
      <c r="AH38" s="42"/>
      <c r="AI38" s="42"/>
      <c r="AJ38" s="42"/>
      <c r="AK38" s="42"/>
      <c r="AL38" s="42"/>
      <c r="AM38" s="63"/>
    </row>
    <row r="39" ht="15.95" customHeight="1" spans="1:39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9"/>
      <c r="Z39" s="6"/>
      <c r="AA39" s="6"/>
      <c r="AD39" s="43"/>
      <c r="AE39" s="44"/>
      <c r="AF39" s="44"/>
      <c r="AG39" s="44"/>
      <c r="AH39" s="44"/>
      <c r="AI39" s="44"/>
      <c r="AJ39" s="44"/>
      <c r="AK39" s="44"/>
      <c r="AL39" s="44"/>
      <c r="AM39" s="64"/>
    </row>
    <row r="40" ht="15.95" customHeight="1" spans="1:27">
      <c r="A40" s="16"/>
      <c r="B40" s="16"/>
      <c r="C40" s="19" t="s">
        <v>68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6"/>
      <c r="Z40" s="6"/>
      <c r="AA40" s="6"/>
    </row>
    <row r="41" ht="15.95" customHeight="1" spans="1:27">
      <c r="A41" s="16"/>
      <c r="B41" s="16"/>
      <c r="C41" s="19" t="s">
        <v>69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Z41" s="6"/>
      <c r="AA41" s="6"/>
    </row>
    <row r="42" ht="15.95" customHeight="1" spans="1:27">
      <c r="A42" s="16"/>
      <c r="B42" s="16"/>
      <c r="C42" s="19" t="s">
        <v>70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Z42" s="6"/>
      <c r="AA42" s="6"/>
    </row>
    <row r="43" ht="15.95" customHeight="1" spans="1:27">
      <c r="A43" s="16"/>
      <c r="B43" s="16"/>
      <c r="C43" s="19" t="s">
        <v>71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Z43" s="6"/>
      <c r="AA43" s="6"/>
    </row>
    <row r="44" ht="15.95" customHeight="1" spans="1:27">
      <c r="A44" s="16"/>
      <c r="B44" s="16"/>
      <c r="C44" s="19" t="s">
        <v>72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Z44" s="6"/>
      <c r="AA44" s="6"/>
    </row>
    <row r="45" ht="15.95" customHeight="1" spans="1:27">
      <c r="A45" s="16"/>
      <c r="B45" s="16"/>
      <c r="C45" s="19" t="s">
        <v>73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Z45" s="6"/>
      <c r="AA45" s="6"/>
    </row>
    <row r="46" customHeight="1" spans="1:2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customHeight="1" spans="1:24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customHeight="1" spans="1:24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customHeight="1" spans="1:24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customHeight="1" spans="1:24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customHeight="1" spans="1:7">
      <c r="A51" s="6"/>
      <c r="B51" s="6"/>
      <c r="C51" s="6"/>
      <c r="D51" s="6"/>
      <c r="E51" s="6"/>
      <c r="F51" s="6"/>
      <c r="G51" s="6"/>
    </row>
  </sheetData>
  <sheetProtection sheet="1" objects="1" scenarios="1"/>
  <mergeCells count="43">
    <mergeCell ref="A2:W2"/>
    <mergeCell ref="AD2:AE2"/>
    <mergeCell ref="T3:W3"/>
    <mergeCell ref="T4:W4"/>
    <mergeCell ref="AD8:AH8"/>
    <mergeCell ref="AD9:AH9"/>
    <mergeCell ref="A13:X13"/>
    <mergeCell ref="C15:F15"/>
    <mergeCell ref="I15:X15"/>
    <mergeCell ref="AD15:AH15"/>
    <mergeCell ref="AD17:AH17"/>
    <mergeCell ref="K19:X19"/>
    <mergeCell ref="K20:X20"/>
    <mergeCell ref="AD20:AM20"/>
    <mergeCell ref="K24:X24"/>
    <mergeCell ref="K25:X25"/>
    <mergeCell ref="AD25:AE25"/>
    <mergeCell ref="AF25:AI25"/>
    <mergeCell ref="AJ25:AM25"/>
    <mergeCell ref="AF26:AI26"/>
    <mergeCell ref="AL26:AM26"/>
    <mergeCell ref="C29:F29"/>
    <mergeCell ref="I29:X29"/>
    <mergeCell ref="AD29:AM29"/>
    <mergeCell ref="C30:F30"/>
    <mergeCell ref="I30:X30"/>
    <mergeCell ref="AD30:AM30"/>
    <mergeCell ref="N32:P32"/>
    <mergeCell ref="AD32:AF32"/>
    <mergeCell ref="AG32:AH32"/>
    <mergeCell ref="AD33:AF33"/>
    <mergeCell ref="AI33:AM33"/>
    <mergeCell ref="C36:C39"/>
    <mergeCell ref="X36:X39"/>
    <mergeCell ref="D36:W39"/>
    <mergeCell ref="AD36:AM39"/>
    <mergeCell ref="C31:F34"/>
    <mergeCell ref="C19:F23"/>
    <mergeCell ref="K21:X23"/>
    <mergeCell ref="AD21:AM23"/>
    <mergeCell ref="C24:F28"/>
    <mergeCell ref="C16:F18"/>
    <mergeCell ref="I16:X18"/>
  </mergeCells>
  <dataValidations count="5">
    <dataValidation type="list" allowBlank="1" showInputMessage="1" showErrorMessage="1" sqref="AK19">
      <formula1>"午前,午後"</formula1>
    </dataValidation>
    <dataValidation type="list" allowBlank="1" showInputMessage="1" showErrorMessage="1" sqref="AD25:AE25">
      <formula1>"学習者用,指導者用"</formula1>
    </dataValidation>
    <dataValidation type="list" allowBlank="1" showInputMessage="1" showErrorMessage="1" sqref="AJ25:AM25">
      <formula1>"Microsoft Surface Go2,Microsoft Surface Go3,iPad"</formula1>
    </dataValidation>
    <dataValidation type="list" allowBlank="1" showInputMessage="1" showErrorMessage="1" sqref="AD32:AF32">
      <formula1>"見積依頼中,見積確定"</formula1>
    </dataValidation>
    <dataValidation type="list" allowBlank="1" showInputMessage="1" showErrorMessage="1" sqref="AD33:AF33">
      <formula1>"県費負担,生徒加入保険,生徒個人負担,県費加入保険負担,=$AI$34"</formula1>
    </dataValidation>
  </dataValidations>
  <pageMargins left="0.786805555555556" right="0.432638888888889" top="0.747916666666667" bottom="0.550694444444444" header="0.314583333333333" footer="0.314583333333333"/>
  <pageSetup paperSize="9" orientation="portrait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31"/>
  </sheetPr>
  <dimension ref="A1:X51"/>
  <sheetViews>
    <sheetView showGridLines="0" zoomScale="130" zoomScaleNormal="130" workbookViewId="0">
      <selection activeCell="I15" sqref="I15:X15"/>
    </sheetView>
  </sheetViews>
  <sheetFormatPr defaultColWidth="4.625" defaultRowHeight="18" customHeight="1"/>
  <cols>
    <col min="1" max="1" width="2.625" style="1" customWidth="1"/>
    <col min="2" max="2" width="0.875" style="1" customWidth="1"/>
    <col min="3" max="6" width="4.375" style="1" customWidth="1"/>
    <col min="7" max="7" width="0.875" style="1" customWidth="1"/>
    <col min="8" max="8" width="1.625" style="1" customWidth="1"/>
    <col min="9" max="9" width="4.625" style="1"/>
    <col min="10" max="10" width="2.625" style="1" customWidth="1"/>
    <col min="11" max="11" width="4.625" style="1"/>
    <col min="12" max="12" width="0.875" style="1" customWidth="1"/>
    <col min="13" max="13" width="2.625" style="1" customWidth="1"/>
    <col min="14" max="14" width="4.625" style="1" customWidth="1"/>
    <col min="15" max="15" width="2.625" style="1" customWidth="1"/>
    <col min="16" max="16" width="4.625" style="1"/>
    <col min="17" max="19" width="3.625" style="1" customWidth="1"/>
    <col min="20" max="23" width="5.625" style="1" customWidth="1"/>
    <col min="24" max="24" width="2.625" style="1" customWidth="1"/>
    <col min="25" max="16384" width="4.625" style="1"/>
  </cols>
  <sheetData>
    <row r="1" customHeight="1" spans="1:2">
      <c r="A1" s="2" t="s">
        <v>0</v>
      </c>
      <c r="B1" s="3"/>
    </row>
    <row r="2" customHeight="1" spans="1:24">
      <c r="A2" s="105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9"/>
    </row>
    <row r="3" customHeight="1" spans="1:2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T3" s="106" t="str">
        <f>高校教育課!T3</f>
        <v>記入例第１号</v>
      </c>
      <c r="U3" s="26"/>
      <c r="V3" s="26"/>
      <c r="W3" s="26"/>
    </row>
    <row r="4" customHeight="1" spans="1:23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7" t="str">
        <f>高校教育課!T4</f>
        <v>令和６年６月１日</v>
      </c>
      <c r="U4" s="27"/>
      <c r="V4" s="27"/>
      <c r="W4" s="27"/>
    </row>
    <row r="5" customHeight="1" spans="1:2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customHeight="1" spans="1:24">
      <c r="A6" s="7" t="s">
        <v>84</v>
      </c>
      <c r="B6" s="7"/>
      <c r="C6" s="8"/>
      <c r="D6" s="8"/>
      <c r="E6" s="8"/>
      <c r="F6" s="8"/>
      <c r="G6" s="8"/>
      <c r="H6" s="6"/>
      <c r="I6" s="6"/>
      <c r="J6" s="21"/>
      <c r="K6" s="21"/>
      <c r="L6" s="21"/>
      <c r="M6" s="21"/>
      <c r="N6" s="21"/>
      <c r="O6" s="21"/>
      <c r="P6" s="21"/>
      <c r="Q6" s="21"/>
      <c r="R6" s="6"/>
      <c r="S6" s="6"/>
      <c r="T6" s="6"/>
      <c r="U6" s="6"/>
      <c r="V6" s="6"/>
      <c r="W6" s="6"/>
      <c r="X6" s="6"/>
    </row>
    <row r="7" customHeight="1" spans="1:24">
      <c r="A7" s="6"/>
      <c r="B7" s="6"/>
      <c r="C7" s="6"/>
      <c r="D7" s="6"/>
      <c r="E7" s="6"/>
      <c r="F7" s="6"/>
      <c r="G7" s="6"/>
      <c r="H7" s="6"/>
      <c r="I7" s="6"/>
      <c r="J7" s="21"/>
      <c r="K7" s="21"/>
      <c r="L7" s="21"/>
      <c r="M7" s="21"/>
      <c r="N7" s="21"/>
      <c r="O7" s="21"/>
      <c r="P7" s="21"/>
      <c r="Q7" s="21"/>
      <c r="R7" s="6"/>
      <c r="S7" s="6"/>
      <c r="T7" s="6"/>
      <c r="U7" s="6"/>
      <c r="V7" s="6"/>
      <c r="W7" s="6"/>
      <c r="X7" s="6"/>
    </row>
    <row r="8" customHeight="1" spans="1:24">
      <c r="A8" s="6"/>
      <c r="B8" s="6"/>
      <c r="C8" s="6"/>
      <c r="D8" s="6"/>
      <c r="E8" s="6"/>
      <c r="F8" s="6"/>
      <c r="G8" s="6"/>
      <c r="H8" s="6"/>
      <c r="I8" s="6"/>
      <c r="J8" s="21"/>
      <c r="K8" s="21"/>
      <c r="L8" s="21"/>
      <c r="M8" s="21"/>
      <c r="N8" s="21"/>
      <c r="O8" s="21"/>
      <c r="P8" s="21"/>
      <c r="R8" s="6" t="str">
        <f>高校教育課!R8</f>
        <v>記入例高等学校</v>
      </c>
      <c r="T8" s="6"/>
      <c r="U8" s="6"/>
      <c r="V8" s="6"/>
      <c r="W8" s="6"/>
      <c r="X8" s="28"/>
    </row>
    <row r="9" customHeight="1" spans="1:24">
      <c r="A9" s="6"/>
      <c r="B9" s="6"/>
      <c r="C9" s="6"/>
      <c r="D9" s="6"/>
      <c r="E9" s="6"/>
      <c r="F9" s="6"/>
      <c r="G9" s="6"/>
      <c r="H9" s="6"/>
      <c r="I9" s="6"/>
      <c r="J9" s="21"/>
      <c r="K9" s="21"/>
      <c r="L9" s="21"/>
      <c r="M9" s="21"/>
      <c r="N9" s="21"/>
      <c r="O9" s="21"/>
      <c r="P9" s="21"/>
      <c r="R9" s="6" t="str">
        <f>高校教育課!R9</f>
        <v>校長　鹿児島　太郎</v>
      </c>
      <c r="T9" s="6"/>
      <c r="U9" s="6"/>
      <c r="V9" s="6"/>
      <c r="W9" s="17" t="s">
        <v>15</v>
      </c>
      <c r="X9" s="28"/>
    </row>
    <row r="10" customHeight="1" spans="1:24">
      <c r="A10" s="6"/>
      <c r="B10" s="6"/>
      <c r="C10" s="6"/>
      <c r="D10" s="6"/>
      <c r="E10" s="6"/>
      <c r="F10" s="6"/>
      <c r="G10" s="6"/>
      <c r="H10" s="6"/>
      <c r="I10" s="6"/>
      <c r="J10" s="21"/>
      <c r="K10" s="21"/>
      <c r="L10" s="21"/>
      <c r="M10" s="21"/>
      <c r="N10" s="21"/>
      <c r="O10" s="21"/>
      <c r="P10" s="21"/>
      <c r="Q10" s="21"/>
      <c r="R10" s="6"/>
      <c r="S10" s="6"/>
      <c r="T10" s="6"/>
      <c r="U10" s="6"/>
      <c r="V10" s="6"/>
      <c r="W10" s="6"/>
      <c r="X10" s="17"/>
    </row>
    <row r="11" customHeight="1" spans="1:24">
      <c r="A11" s="9" t="s">
        <v>17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customHeight="1" spans="1:24">
      <c r="A12" s="9" t="s">
        <v>18</v>
      </c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customHeight="1" spans="1:24">
      <c r="A13" s="10" t="s">
        <v>19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customHeight="1" spans="1:24">
      <c r="A14" s="11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ht="24.95" customHeight="1" spans="1:24">
      <c r="A15" s="11"/>
      <c r="B15" s="13"/>
      <c r="C15" s="14" t="s">
        <v>20</v>
      </c>
      <c r="D15" s="14"/>
      <c r="E15" s="14"/>
      <c r="F15" s="14"/>
      <c r="G15" s="13"/>
      <c r="H15" s="12"/>
      <c r="I15" s="22" t="str">
        <f>高校教育課!I15</f>
        <v>記入例高等学校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ht="12.95" customHeight="1" spans="1:24">
      <c r="A16" s="11"/>
      <c r="B16" s="11"/>
      <c r="C16" s="15" t="s">
        <v>22</v>
      </c>
      <c r="D16" s="15"/>
      <c r="E16" s="15"/>
      <c r="F16" s="15"/>
      <c r="G16" s="15"/>
      <c r="H16" s="12"/>
      <c r="I16" s="22" t="str">
        <f>高校教育課!I16</f>
        <v>１年１組　薩摩　花子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ht="12.95" customHeight="1" spans="1:24">
      <c r="A17" s="11"/>
      <c r="B17" s="11"/>
      <c r="C17" s="15"/>
      <c r="D17" s="15"/>
      <c r="E17" s="15"/>
      <c r="F17" s="15"/>
      <c r="G17" s="15"/>
      <c r="H17" s="1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ht="12.95" customHeight="1" spans="1:24">
      <c r="A18" s="11"/>
      <c r="B18" s="11"/>
      <c r="C18" s="15"/>
      <c r="D18" s="15"/>
      <c r="E18" s="15"/>
      <c r="F18" s="15"/>
      <c r="G18" s="15"/>
      <c r="H18" s="1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ht="15.95" customHeight="1" spans="1:24">
      <c r="A19" s="11"/>
      <c r="B19" s="11"/>
      <c r="C19" s="15" t="s">
        <v>25</v>
      </c>
      <c r="D19" s="15"/>
      <c r="E19" s="15"/>
      <c r="F19" s="15"/>
      <c r="G19" s="15"/>
      <c r="H19" s="12"/>
      <c r="I19" s="12" t="s">
        <v>26</v>
      </c>
      <c r="J19" s="12"/>
      <c r="K19" s="22" t="str">
        <f>高校教育課!K19</f>
        <v>令和６年５月30日　午前10時30分頃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ht="15.95" customHeight="1" spans="1:24">
      <c r="A20" s="11"/>
      <c r="B20" s="11"/>
      <c r="C20" s="15"/>
      <c r="D20" s="15"/>
      <c r="E20" s="15"/>
      <c r="F20" s="15"/>
      <c r="G20" s="15"/>
      <c r="H20" s="12"/>
      <c r="I20" s="12" t="s">
        <v>30</v>
      </c>
      <c r="J20" s="12"/>
      <c r="K20" s="12" t="str">
        <f>高校教育課!K20</f>
        <v>１年１組教室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ht="15.95" customHeight="1" spans="1:24">
      <c r="A21" s="11"/>
      <c r="B21" s="11"/>
      <c r="C21" s="15"/>
      <c r="D21" s="15"/>
      <c r="E21" s="15"/>
      <c r="F21" s="15"/>
      <c r="G21" s="15"/>
      <c r="H21" s="12"/>
      <c r="I21" s="23" t="s">
        <v>33</v>
      </c>
      <c r="J21" s="12"/>
      <c r="K21" s="18" t="str">
        <f>高校教育課!K21</f>
        <v>数学の授業で机上にて使用中，不注意による落下のため</v>
      </c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ht="15.95" customHeight="1" spans="1:24">
      <c r="A22" s="11"/>
      <c r="B22" s="11"/>
      <c r="C22" s="15"/>
      <c r="D22" s="15"/>
      <c r="E22" s="15"/>
      <c r="F22" s="15"/>
      <c r="G22" s="15"/>
      <c r="H22" s="12"/>
      <c r="I22" s="12"/>
      <c r="J22" s="12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ht="15.95" customHeight="1" spans="1:24">
      <c r="A23" s="11"/>
      <c r="B23" s="11"/>
      <c r="C23" s="15"/>
      <c r="D23" s="15"/>
      <c r="E23" s="15"/>
      <c r="F23" s="15"/>
      <c r="G23" s="15"/>
      <c r="H23" s="12"/>
      <c r="I23" s="24"/>
      <c r="J23" s="13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ht="15.95" customHeight="1" spans="1:24">
      <c r="A24" s="11"/>
      <c r="B24" s="11"/>
      <c r="C24" s="15" t="s">
        <v>36</v>
      </c>
      <c r="D24" s="15"/>
      <c r="E24" s="15"/>
      <c r="F24" s="15"/>
      <c r="G24" s="15"/>
      <c r="H24" s="12"/>
      <c r="I24" s="12" t="s">
        <v>37</v>
      </c>
      <c r="J24" s="12"/>
      <c r="K24" s="24" t="str">
        <f>高校教育課!K24</f>
        <v>高校教育課配備（借受物品）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ht="15.95" customHeight="1" spans="1:24">
      <c r="A25" s="11"/>
      <c r="B25" s="11"/>
      <c r="C25" s="15"/>
      <c r="D25" s="15"/>
      <c r="E25" s="15"/>
      <c r="F25" s="15"/>
      <c r="G25" s="15"/>
      <c r="H25" s="12"/>
      <c r="I25" s="12"/>
      <c r="J25" s="12"/>
      <c r="K25" s="12" t="str">
        <f>高校教育課!K25</f>
        <v>学習者用タブレット端末（Microsoft Surface Go2）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ht="15.95" customHeight="1" spans="1:24">
      <c r="A26" s="11"/>
      <c r="B26" s="11"/>
      <c r="C26" s="15"/>
      <c r="D26" s="15"/>
      <c r="E26" s="15"/>
      <c r="F26" s="15"/>
      <c r="G26" s="15"/>
      <c r="H26" s="12"/>
      <c r="I26" s="24"/>
      <c r="J26" s="24"/>
      <c r="K26" s="12" t="str">
        <f>高校教育課!K26</f>
        <v>機器番号　2300000</v>
      </c>
      <c r="L26" s="12"/>
      <c r="M26" s="12"/>
      <c r="N26" s="12"/>
      <c r="O26" s="12"/>
      <c r="P26" s="12"/>
      <c r="Q26" s="12"/>
      <c r="R26" s="12" t="str">
        <f>高校教育課!R26</f>
        <v>管理番号　154</v>
      </c>
      <c r="S26" s="12"/>
      <c r="T26" s="12"/>
      <c r="U26" s="12"/>
      <c r="V26" s="12"/>
      <c r="W26" s="12"/>
      <c r="X26" s="12"/>
    </row>
    <row r="27" ht="15.95" customHeight="1" spans="1:24">
      <c r="A27" s="11"/>
      <c r="B27" s="11"/>
      <c r="C27" s="15"/>
      <c r="D27" s="15"/>
      <c r="E27" s="15"/>
      <c r="F27" s="15"/>
      <c r="G27" s="15"/>
      <c r="H27" s="12"/>
      <c r="I27" s="12" t="s">
        <v>45</v>
      </c>
      <c r="J27" s="12"/>
      <c r="K27" s="12" t="str">
        <f>高校教育課!K27</f>
        <v>１台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ht="15.95" customHeight="1" spans="1:24">
      <c r="A28" s="11"/>
      <c r="B28" s="11"/>
      <c r="C28" s="15"/>
      <c r="D28" s="15"/>
      <c r="E28" s="15"/>
      <c r="F28" s="15"/>
      <c r="G28" s="15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ht="48" customHeight="1" spans="1:24">
      <c r="A29" s="11"/>
      <c r="B29" s="11"/>
      <c r="C29" s="15" t="s">
        <v>48</v>
      </c>
      <c r="D29" s="15"/>
      <c r="E29" s="15"/>
      <c r="F29" s="15"/>
      <c r="G29" s="15"/>
      <c r="H29" s="12"/>
      <c r="I29" s="22" t="str">
        <f>高校教育課!I29</f>
        <v>速やかにＩＣＴ担当者及び管理職へ報告後，修理依頼を行った。</v>
      </c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</row>
    <row r="30" ht="48" customHeight="1" spans="1:24">
      <c r="A30" s="11"/>
      <c r="B30" s="11"/>
      <c r="C30" s="15" t="s">
        <v>51</v>
      </c>
      <c r="D30" s="15"/>
      <c r="E30" s="15"/>
      <c r="F30" s="15"/>
      <c r="G30" s="15"/>
      <c r="H30" s="12"/>
      <c r="I30" s="22" t="str">
        <f>高校教育課!I30</f>
        <v>充電保管庫にて保管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ht="15.95" customHeight="1" spans="1:24">
      <c r="A31" s="11"/>
      <c r="B31" s="11"/>
      <c r="C31" s="15" t="s">
        <v>54</v>
      </c>
      <c r="D31" s="15"/>
      <c r="E31" s="15"/>
      <c r="F31" s="15"/>
      <c r="G31" s="15"/>
      <c r="H31" s="12"/>
      <c r="I31" s="12" t="s">
        <v>55</v>
      </c>
      <c r="J31" s="12"/>
      <c r="K31" s="12"/>
      <c r="L31" s="12"/>
      <c r="M31" s="24"/>
      <c r="N31" s="12" t="str">
        <f>高校教育課!N31</f>
        <v>借受物品につき不明</v>
      </c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ht="15.95" customHeight="1" spans="1:24">
      <c r="A32" s="11"/>
      <c r="B32" s="11"/>
      <c r="C32" s="15"/>
      <c r="D32" s="15"/>
      <c r="E32" s="15"/>
      <c r="F32" s="15"/>
      <c r="G32" s="12"/>
      <c r="H32" s="12"/>
      <c r="I32" s="12" t="s">
        <v>57</v>
      </c>
      <c r="J32" s="12"/>
      <c r="K32" s="12"/>
      <c r="L32" s="12"/>
      <c r="M32" s="24"/>
      <c r="N32" s="25" t="str">
        <f>高校教育課!N32</f>
        <v>見積依頼中</v>
      </c>
      <c r="O32" s="25"/>
      <c r="P32" s="25"/>
      <c r="Q32" s="24"/>
      <c r="R32" s="24"/>
      <c r="S32" s="24"/>
      <c r="T32" s="29"/>
      <c r="U32" s="12"/>
      <c r="V32" s="12"/>
      <c r="W32" s="12"/>
      <c r="X32" s="12"/>
    </row>
    <row r="33" ht="15.95" customHeight="1" spans="1:24">
      <c r="A33" s="11"/>
      <c r="B33" s="11"/>
      <c r="C33" s="15"/>
      <c r="D33" s="15"/>
      <c r="E33" s="15"/>
      <c r="F33" s="15"/>
      <c r="G33" s="12"/>
      <c r="H33" s="12"/>
      <c r="I33" s="24" t="s">
        <v>60</v>
      </c>
      <c r="J33" s="12"/>
      <c r="K33" s="12"/>
      <c r="L33" s="12"/>
      <c r="M33" s="24"/>
      <c r="N33" s="12" t="str">
        <f>高校教育課!N33</f>
        <v>生徒加入保険（予定）</v>
      </c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ht="15.95" customHeight="1" spans="1:24">
      <c r="A34" s="11"/>
      <c r="B34" s="11"/>
      <c r="C34" s="15"/>
      <c r="D34" s="15"/>
      <c r="E34" s="15"/>
      <c r="F34" s="15"/>
      <c r="G34" s="12"/>
      <c r="H34" s="12"/>
      <c r="I34" s="24" t="s">
        <v>63</v>
      </c>
      <c r="J34" s="12"/>
      <c r="K34" s="12"/>
      <c r="L34" s="12"/>
      <c r="M34" s="12"/>
      <c r="N34" s="12" t="str">
        <f>高校教育課!N34</f>
        <v>令和６年７月頃</v>
      </c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customHeight="1" spans="1:24">
      <c r="A35" s="16"/>
      <c r="B35" s="16"/>
      <c r="C35" s="6" t="s">
        <v>65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ht="15.95" customHeight="1" spans="1:24">
      <c r="A36" s="16"/>
      <c r="B36" s="16"/>
      <c r="C36" s="17"/>
      <c r="D36" s="18" t="str">
        <f>高校教育課!D36</f>
        <v>使用方法及び保管方法についての指導を再度徹底する。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9"/>
    </row>
    <row r="37" ht="15.95" customHeight="1" spans="1:24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9"/>
    </row>
    <row r="38" ht="15.95" customHeight="1" spans="1:24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9"/>
    </row>
    <row r="39" ht="15.95" customHeight="1" spans="1:24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9"/>
    </row>
    <row r="40" ht="15.95" customHeight="1" spans="1:24">
      <c r="A40" s="16"/>
      <c r="B40" s="16"/>
      <c r="C40" s="19" t="s">
        <v>68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6"/>
    </row>
    <row r="41" ht="15.95" customHeight="1" spans="1:24">
      <c r="A41" s="16"/>
      <c r="B41" s="16"/>
      <c r="C41" s="19" t="s">
        <v>69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ht="15.95" customHeight="1" spans="1:24">
      <c r="A42" s="16"/>
      <c r="B42" s="16"/>
      <c r="C42" s="19" t="s">
        <v>70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ht="15.95" customHeight="1" spans="1:24">
      <c r="A43" s="16"/>
      <c r="B43" s="16"/>
      <c r="C43" s="19" t="s">
        <v>71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ht="15.95" customHeight="1" spans="1:24">
      <c r="A44" s="16"/>
      <c r="B44" s="16"/>
      <c r="C44" s="19" t="s">
        <v>72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ht="15.95" customHeight="1" spans="1:24">
      <c r="A45" s="16"/>
      <c r="B45" s="16"/>
      <c r="C45" s="19" t="s">
        <v>73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customHeight="1" spans="1:2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customHeight="1" spans="1:24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customHeight="1" spans="1:24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customHeight="1" spans="1:24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customHeight="1" spans="1:24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customHeight="1" spans="1:7">
      <c r="A51" s="6"/>
      <c r="B51" s="6"/>
      <c r="C51" s="6"/>
      <c r="D51" s="6"/>
      <c r="E51" s="6"/>
      <c r="F51" s="6"/>
      <c r="G51" s="6"/>
    </row>
  </sheetData>
  <sheetProtection sheet="1" objects="1" scenarios="1"/>
  <mergeCells count="24">
    <mergeCell ref="A2:W2"/>
    <mergeCell ref="T3:W3"/>
    <mergeCell ref="T4:W4"/>
    <mergeCell ref="A13:X13"/>
    <mergeCell ref="C15:F15"/>
    <mergeCell ref="I15:X15"/>
    <mergeCell ref="K19:X19"/>
    <mergeCell ref="K20:X20"/>
    <mergeCell ref="K24:X24"/>
    <mergeCell ref="K25:X25"/>
    <mergeCell ref="C29:F29"/>
    <mergeCell ref="I29:X29"/>
    <mergeCell ref="C30:F30"/>
    <mergeCell ref="I30:X30"/>
    <mergeCell ref="N32:P32"/>
    <mergeCell ref="C36:C39"/>
    <mergeCell ref="X36:X39"/>
    <mergeCell ref="D36:W39"/>
    <mergeCell ref="C31:F34"/>
    <mergeCell ref="C24:F28"/>
    <mergeCell ref="C19:F23"/>
    <mergeCell ref="K21:X23"/>
    <mergeCell ref="C16:F18"/>
    <mergeCell ref="I16:X18"/>
  </mergeCells>
  <pageMargins left="0.786805555555556" right="0.432638888888889" top="0.747916666666667" bottom="0.550694444444444" header="0.314583333333333" footer="0.314583333333333"/>
  <pageSetup paperSize="9" orientation="portrait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記入例</vt:lpstr>
      <vt:lpstr>高校教育課</vt:lpstr>
      <vt:lpstr>会計課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2024-11-02T09:19:43Z</dcterms:created>
  <dcterms:modified xsi:type="dcterms:W3CDTF">2024-11-02T09:20:13Z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1041-9.1.0.4057</vt:lpwstr>
  </property>
</Properties>
</file>